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sadeghzadeh\صندوق لیان\"/>
    </mc:Choice>
  </mc:AlternateContent>
  <xr:revisionPtr revIDLastSave="0" documentId="13_ncr:1_{F05B580F-7370-4AFF-8306-E0174818199E}" xr6:coauthVersionLast="47" xr6:coauthVersionMax="47" xr10:uidLastSave="{00000000-0000-0000-0000-000000000000}"/>
  <bookViews>
    <workbookView xWindow="-120" yWindow="-120" windowWidth="29040" windowHeight="15840" tabRatio="795" xr2:uid="{00000000-000D-0000-FFFF-FFFF00000000}"/>
  </bookViews>
  <sheets>
    <sheet name="0" sheetId="22" r:id="rId1"/>
    <sheet name="سهام" sheetId="2" r:id="rId2"/>
    <sheet name="اوراق مشتقه " sheetId="23" r:id="rId3"/>
    <sheet name="سپرده" sheetId="7" r:id="rId4"/>
    <sheet name="درآمد" sheetId="8" r:id="rId5"/>
    <sheet name="درآمد سرمایه گذاری در سهام" sheetId="9" r:id="rId6"/>
    <sheet name="درآمد سپرده بانکی" sheetId="13" r:id="rId7"/>
    <sheet name="سایر درآمدها" sheetId="14" r:id="rId8"/>
    <sheet name="سود سپرده بانکی" sheetId="18" r:id="rId9"/>
    <sheet name="درآمد ناشی از فروش" sheetId="19" r:id="rId10"/>
    <sheet name="درآمد ناشی از تغییر قیمت اوراق" sheetId="21" r:id="rId11"/>
  </sheets>
  <definedNames>
    <definedName name="_xlnm.Print_Area" localSheetId="2">'اوراق مشتقه '!$A$1:$AL$10</definedName>
    <definedName name="_xlnm.Print_Area" localSheetId="4">درآمد!$A$1:$K$11</definedName>
    <definedName name="_xlnm.Print_Area" localSheetId="6">'درآمد سپرده بانکی'!$A$1:$K$10</definedName>
    <definedName name="_xlnm.Print_Area" localSheetId="5">'درآمد سرمایه گذاری در سهام'!$A$1:$X$10</definedName>
    <definedName name="_xlnm.Print_Area" localSheetId="10">'درآمد ناشی از تغییر قیمت اوراق'!$A$1:$Q$9</definedName>
    <definedName name="_xlnm.Print_Area" localSheetId="9">'درآمد ناشی از فروش'!$A$1:$R$9</definedName>
    <definedName name="_xlnm.Print_Area" localSheetId="7">'سایر درآمدها'!$A$1:$G$11</definedName>
    <definedName name="_xlnm.Print_Area" localSheetId="3">سپرده!$A$1:$M$10</definedName>
    <definedName name="_xlnm.Print_Area" localSheetId="1">سهام!$A$1:$AB$12</definedName>
    <definedName name="_xlnm.Print_Area" localSheetId="8">'سود سپرده بانکی'!$A$1:$N$11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7" l="1"/>
  <c r="L10" i="7" s="1"/>
  <c r="M9" i="18"/>
  <c r="M11" i="18" s="1"/>
  <c r="M10" i="18"/>
  <c r="M8" i="18"/>
  <c r="G10" i="18"/>
  <c r="G9" i="18"/>
  <c r="G8" i="18"/>
  <c r="I8" i="18"/>
  <c r="K11" i="18"/>
  <c r="I11" i="18"/>
  <c r="G11" i="18"/>
  <c r="E11" i="18"/>
  <c r="H9" i="13"/>
  <c r="F10" i="13"/>
  <c r="J10" i="13"/>
  <c r="U9" i="9"/>
  <c r="U10" i="9" s="1"/>
  <c r="H10" i="9"/>
  <c r="F10" i="9"/>
  <c r="J9" i="9"/>
  <c r="J10" i="9" s="1"/>
  <c r="F8" i="8" s="1"/>
  <c r="F10" i="8"/>
  <c r="J10" i="8" s="1"/>
  <c r="J10" i="7"/>
  <c r="H10" i="7"/>
  <c r="F10" i="7"/>
  <c r="D10" i="7"/>
  <c r="AA9" i="2"/>
  <c r="AA10" i="2" s="1"/>
  <c r="W9" i="9" l="1"/>
  <c r="W10" i="9" s="1"/>
  <c r="J8" i="8"/>
  <c r="Q9" i="21" l="1"/>
  <c r="O9" i="21"/>
  <c r="M9" i="21"/>
  <c r="K9" i="21"/>
  <c r="I9" i="21"/>
  <c r="G9" i="21"/>
  <c r="E9" i="21"/>
  <c r="C9" i="21"/>
  <c r="Q9" i="19"/>
  <c r="O9" i="19"/>
  <c r="M9" i="19"/>
  <c r="K9" i="19"/>
  <c r="I9" i="19"/>
  <c r="G9" i="19"/>
  <c r="E9" i="19"/>
  <c r="C9" i="19"/>
  <c r="C11" i="18"/>
  <c r="F11" i="14"/>
  <c r="D11" i="14"/>
  <c r="H10" i="13"/>
  <c r="D10" i="13"/>
  <c r="F9" i="8" s="1"/>
  <c r="J9" i="8" s="1"/>
  <c r="J11" i="8" s="1"/>
  <c r="Y10" i="2"/>
  <c r="W10" i="2"/>
  <c r="S10" i="2"/>
  <c r="Q10" i="2"/>
  <c r="O10" i="2"/>
  <c r="M10" i="2"/>
  <c r="K10" i="2"/>
  <c r="I10" i="2"/>
  <c r="G10" i="2"/>
  <c r="E10" i="2"/>
  <c r="F11" i="8" l="1"/>
  <c r="L9" i="9" s="1"/>
  <c r="L10" i="9" s="1"/>
  <c r="H10" i="8" l="1"/>
  <c r="H9" i="8"/>
  <c r="H8" i="8"/>
  <c r="H11" i="8" l="1"/>
</calcChain>
</file>

<file path=xl/sharedStrings.xml><?xml version="1.0" encoding="utf-8"?>
<sst xmlns="http://schemas.openxmlformats.org/spreadsheetml/2006/main" count="187" uniqueCount="85">
  <si>
    <t>صندوق سرمایه گذاری پشتوانه طلای لیان</t>
  </si>
  <si>
    <t>صورت وضعیت پرتفوی</t>
  </si>
  <si>
    <t>برای ماه منتهی به 1404/01/31</t>
  </si>
  <si>
    <t>-1</t>
  </si>
  <si>
    <t>سرمایه گذاری ها</t>
  </si>
  <si>
    <t>-1-1</t>
  </si>
  <si>
    <t>سرمایه گذاری در سهام و حق تقدم سهام</t>
  </si>
  <si>
    <t>1403/12/30</t>
  </si>
  <si>
    <t>تغییرات طی دوره</t>
  </si>
  <si>
    <t>1404/01/31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</si>
  <si>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</si>
  <si>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</si>
  <si>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</si>
  <si>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</si>
  <si>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</si>
  <si>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</si>
  <si>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</si>
  <si>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</si>
  <si>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</si>
  <si>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گواهي سپرده کالايي شمش طلا</t>
  </si>
  <si>
    <t>جمع</t>
  </si>
  <si>
    <t>نام سهام</t>
  </si>
  <si>
    <t>قیمت اعمال</t>
  </si>
  <si>
    <t>تاریخ اعمال</t>
  </si>
  <si>
    <t>نوع موقعیت</t>
  </si>
  <si>
    <t>تعداد اوراق</t>
  </si>
  <si>
    <t>-3-1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</si>
  <si>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</si>
  <si>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</si>
  <si>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</si>
  <si>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</si>
  <si>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</si>
  <si>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</si>
  <si>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</si>
  <si>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</si>
  <si>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</si>
  <si>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</si>
  <si>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</si>
  <si>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</si>
  <si>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</si>
  <si>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</si>
  <si>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</si>
  <si>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3-2</t>
  </si>
  <si>
    <t>درآمد حاصل از سرمایه گذاری در سپرده بانکی و گواهی سپرده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</si>
  <si>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</si>
  <si>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</si>
  <si>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</si>
  <si>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</si>
  <si>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</si>
  <si>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</si>
  <si>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</si>
  <si>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</si>
  <si>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</si>
  <si>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گواهی سپرده کالایی شمش طلا</t>
  </si>
  <si>
    <t>-2-2</t>
  </si>
  <si>
    <t>-3-2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</si>
  <si>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</si>
  <si>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</si>
  <si>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</si>
  <si>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</si>
  <si>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معین برای سایر درآمدهای تنزیل سود بانک</t>
  </si>
  <si>
    <t>تعدیل کارمزد کارگزار</t>
  </si>
  <si>
    <t>هزینه تنزیل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</si>
  <si>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</si>
  <si>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</si>
  <si>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</si>
  <si>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</si>
  <si>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</si>
  <si>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</si>
  <si>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</si>
  <si>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</si>
  <si>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</si>
  <si>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صورت وضعیت پورتفوی صندوق</t>
  </si>
  <si>
    <t>برای ماه منتهی به 1403/12/30</t>
  </si>
  <si>
    <t>2-1-  اطلاعات آماری مرتبط با قراردادهای آتی توسط صندوق سرمایه گذاری:</t>
  </si>
  <si>
    <t>نماد</t>
  </si>
  <si>
    <t xml:space="preserve">قرار داد آتی صندوق طلای لوتوس </t>
  </si>
  <si>
    <t>ETCME04</t>
  </si>
  <si>
    <t>خرید</t>
  </si>
  <si>
    <t>مهرماه 1404</t>
  </si>
  <si>
    <t>سپرده بانکی</t>
  </si>
  <si>
    <t>گواهی سپرده بانکی</t>
  </si>
  <si>
    <t xml:space="preserve">  موسسه اعتباری ملل</t>
  </si>
  <si>
    <t xml:space="preserve">بانک ملت </t>
  </si>
  <si>
    <t>بانک خاورمیانه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</si>
</sst>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0%"/>
  </numFmts>
  <fonts count="12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1"/>
      <name val="Calibri"/>
      <family val="2"/>
    </font>
    <font>
      <b/>
      <sz val="16"/>
      <color rgb="FF000000"/>
      <name val="B Nazanin"/>
      <charset val="178"/>
    </font>
    <font>
      <sz val="10"/>
      <color rgb="FF000000"/>
      <name val="Arial"/>
      <family val="2"/>
    </font>
    <font>
      <b/>
      <sz val="16"/>
      <color rgb="FF1E90FF"/>
      <name val="B Nazanin"/>
      <charset val="178"/>
    </font>
    <font>
      <sz val="14"/>
      <color rgb="FF000000"/>
      <name val="B Nazanin"/>
      <charset val="178"/>
    </font>
    <font>
      <sz val="10"/>
      <color rgb="FF000000"/>
      <name val="Arial"/>
      <family val="2"/>
    </font>
    <font>
      <sz val="10"/>
      <color theme="0" tint="-0.34998626667073579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7" fillId="0" borderId="0"/>
    <xf numFmtId="9" fontId="10" fillId="0" borderId="0" applyFont="0" applyFill="0" applyBorder="0" applyAlignment="0" applyProtection="0"/>
  </cellStyleXfs>
  <cellXfs count="110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right" vertical="top"/>
    </xf>
    <xf numFmtId="0" fontId="0" fillId="0" borderId="5" xfId="0" applyBorder="1" applyAlignment="1">
      <alignment horizontal="left"/>
    </xf>
    <xf numFmtId="3" fontId="4" fillId="0" borderId="2" xfId="0" applyNumberFormat="1" applyFont="1" applyFill="1" applyBorder="1" applyAlignment="1">
      <alignment horizontal="right" vertical="top"/>
    </xf>
    <xf numFmtId="3" fontId="4" fillId="0" borderId="4" xfId="0" applyNumberFormat="1" applyFont="1" applyFill="1" applyBorder="1" applyAlignment="1">
      <alignment horizontal="right" vertical="top"/>
    </xf>
    <xf numFmtId="0" fontId="3" fillId="0" borderId="6" xfId="0" applyFont="1" applyFill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right" vertical="top"/>
    </xf>
    <xf numFmtId="4" fontId="4" fillId="0" borderId="6" xfId="0" applyNumberFormat="1" applyFont="1" applyFill="1" applyBorder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3" fontId="4" fillId="0" borderId="5" xfId="0" applyNumberFormat="1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right" vertical="top"/>
    </xf>
    <xf numFmtId="0" fontId="4" fillId="0" borderId="2" xfId="0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0" fontId="4" fillId="0" borderId="5" xfId="0" applyFont="1" applyFill="1" applyBorder="1" applyAlignment="1">
      <alignment horizontal="right" vertical="top"/>
    </xf>
    <xf numFmtId="0" fontId="6" fillId="0" borderId="0" xfId="1" applyFont="1" applyAlignment="1">
      <alignment vertical="center"/>
    </xf>
    <xf numFmtId="0" fontId="5" fillId="0" borderId="0" xfId="1"/>
    <xf numFmtId="3" fontId="4" fillId="0" borderId="4" xfId="0" applyNumberFormat="1" applyFont="1" applyFill="1" applyBorder="1" applyAlignment="1">
      <alignment vertical="top"/>
    </xf>
    <xf numFmtId="0" fontId="3" fillId="0" borderId="1" xfId="0" applyFont="1" applyFill="1" applyBorder="1" applyAlignment="1">
      <alignment vertical="center"/>
    </xf>
    <xf numFmtId="3" fontId="0" fillId="0" borderId="0" xfId="0" applyNumberFormat="1" applyAlignment="1">
      <alignment horizontal="left"/>
    </xf>
    <xf numFmtId="3" fontId="4" fillId="0" borderId="2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vertical="top"/>
    </xf>
    <xf numFmtId="3" fontId="4" fillId="0" borderId="4" xfId="0" applyNumberFormat="1" applyFont="1" applyBorder="1" applyAlignment="1">
      <alignment horizontal="right" vertical="top"/>
    </xf>
    <xf numFmtId="0" fontId="3" fillId="0" borderId="6" xfId="0" applyFont="1" applyBorder="1" applyAlignment="1">
      <alignment vertical="center"/>
    </xf>
    <xf numFmtId="3" fontId="4" fillId="0" borderId="6" xfId="0" applyNumberFormat="1" applyFont="1" applyBorder="1" applyAlignment="1">
      <alignment horizontal="right" vertical="top"/>
    </xf>
    <xf numFmtId="4" fontId="4" fillId="0" borderId="6" xfId="0" applyNumberFormat="1" applyFont="1" applyBorder="1" applyAlignment="1">
      <alignment horizontal="right" vertical="top"/>
    </xf>
    <xf numFmtId="0" fontId="7" fillId="0" borderId="0" xfId="2" applyAlignment="1">
      <alignment horizontal="left"/>
    </xf>
    <xf numFmtId="0" fontId="1" fillId="0" borderId="0" xfId="2" applyFont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7" fillId="0" borderId="2" xfId="2" applyBorder="1" applyAlignment="1">
      <alignment horizontal="left"/>
    </xf>
    <xf numFmtId="0" fontId="9" fillId="0" borderId="0" xfId="2" applyFont="1" applyAlignment="1">
      <alignment horizontal="right" vertical="center" indent="1"/>
    </xf>
    <xf numFmtId="0" fontId="9" fillId="0" borderId="0" xfId="2" applyFont="1" applyAlignment="1">
      <alignment vertical="top"/>
    </xf>
    <xf numFmtId="0" fontId="4" fillId="0" borderId="0" xfId="2" applyFont="1" applyAlignment="1">
      <alignment horizontal="center" vertical="center"/>
    </xf>
    <xf numFmtId="0" fontId="9" fillId="0" borderId="0" xfId="2" quotePrefix="1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49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49" fontId="4" fillId="0" borderId="2" xfId="0" applyNumberFormat="1" applyFont="1" applyFill="1" applyBorder="1" applyAlignment="1">
      <alignment horizontal="right" vertical="top"/>
    </xf>
    <xf numFmtId="49" fontId="4" fillId="0" borderId="0" xfId="0" applyNumberFormat="1" applyFont="1" applyFill="1" applyAlignment="1">
      <alignment horizontal="right" vertical="top"/>
    </xf>
    <xf numFmtId="49" fontId="4" fillId="0" borderId="5" xfId="0" applyNumberFormat="1" applyFont="1" applyFill="1" applyBorder="1" applyAlignment="1">
      <alignment horizontal="right" vertical="top"/>
    </xf>
    <xf numFmtId="3" fontId="4" fillId="0" borderId="6" xfId="0" applyNumberFormat="1" applyFont="1" applyFill="1" applyBorder="1" applyAlignment="1">
      <alignment vertical="top"/>
    </xf>
    <xf numFmtId="0" fontId="3" fillId="0" borderId="3" xfId="0" applyFont="1" applyFill="1" applyBorder="1" applyAlignment="1">
      <alignment vertical="center" wrapText="1"/>
    </xf>
    <xf numFmtId="0" fontId="7" fillId="0" borderId="0" xfId="0" applyFont="1" applyAlignment="1">
      <alignment horizontal="left"/>
    </xf>
    <xf numFmtId="9" fontId="4" fillId="0" borderId="4" xfId="3" applyFont="1" applyBorder="1" applyAlignment="1">
      <alignment horizontal="right" vertical="top"/>
    </xf>
    <xf numFmtId="0" fontId="7" fillId="0" borderId="0" xfId="2" applyAlignment="1">
      <alignment horizontal="right"/>
    </xf>
    <xf numFmtId="3" fontId="7" fillId="0" borderId="0" xfId="2" applyNumberFormat="1" applyAlignment="1">
      <alignment horizontal="left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9" fontId="4" fillId="0" borderId="0" xfId="3" applyFont="1" applyFill="1" applyBorder="1" applyAlignment="1">
      <alignment horizontal="center" vertical="center"/>
    </xf>
    <xf numFmtId="164" fontId="4" fillId="0" borderId="0" xfId="3" applyNumberFormat="1" applyFont="1" applyFill="1" applyBorder="1" applyAlignment="1">
      <alignment horizontal="center" vertical="center"/>
    </xf>
    <xf numFmtId="10" fontId="4" fillId="0" borderId="0" xfId="3" applyNumberFormat="1" applyFont="1" applyFill="1" applyBorder="1" applyAlignment="1">
      <alignment horizontal="center" vertical="center"/>
    </xf>
    <xf numFmtId="9" fontId="4" fillId="0" borderId="2" xfId="3" applyFont="1" applyFill="1" applyBorder="1" applyAlignment="1">
      <alignment horizontal="center" vertical="center"/>
    </xf>
    <xf numFmtId="9" fontId="4" fillId="0" borderId="5" xfId="3" applyFont="1" applyFill="1" applyBorder="1" applyAlignment="1">
      <alignment horizontal="center" vertical="center"/>
    </xf>
    <xf numFmtId="9" fontId="4" fillId="0" borderId="6" xfId="3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4" fontId="4" fillId="0" borderId="5" xfId="0" applyNumberFormat="1" applyFont="1" applyFill="1" applyBorder="1" applyAlignment="1">
      <alignment horizontal="center" vertical="center"/>
    </xf>
    <xf numFmtId="9" fontId="4" fillId="0" borderId="4" xfId="3" applyFont="1" applyFill="1" applyBorder="1" applyAlignment="1">
      <alignment horizontal="right" vertical="top"/>
    </xf>
    <xf numFmtId="9" fontId="4" fillId="0" borderId="6" xfId="3" applyFont="1" applyFill="1" applyBorder="1" applyAlignment="1">
      <alignment horizontal="center" vertical="top"/>
    </xf>
    <xf numFmtId="9" fontId="4" fillId="0" borderId="4" xfId="3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right" vertical="top"/>
    </xf>
    <xf numFmtId="165" fontId="4" fillId="0" borderId="0" xfId="3" applyNumberFormat="1" applyFont="1" applyFill="1" applyBorder="1" applyAlignment="1">
      <alignment horizontal="center" vertical="center"/>
    </xf>
    <xf numFmtId="9" fontId="4" fillId="0" borderId="0" xfId="3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top"/>
    </xf>
    <xf numFmtId="0" fontId="3" fillId="0" borderId="4" xfId="0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3" fontId="4" fillId="0" borderId="2" xfId="2" applyNumberFormat="1" applyFont="1" applyFill="1" applyBorder="1" applyAlignment="1">
      <alignment horizontal="center" vertical="center"/>
    </xf>
    <xf numFmtId="0" fontId="9" fillId="0" borderId="2" xfId="2" quotePrefix="1" applyFont="1" applyBorder="1" applyAlignment="1">
      <alignment horizontal="center" vertical="center"/>
    </xf>
    <xf numFmtId="3" fontId="4" fillId="0" borderId="2" xfId="2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0" fontId="4" fillId="0" borderId="5" xfId="0" applyFont="1" applyFill="1" applyBorder="1" applyAlignment="1">
      <alignment horizontal="right" vertical="top"/>
    </xf>
    <xf numFmtId="0" fontId="2" fillId="0" borderId="0" xfId="0" applyFont="1" applyFill="1" applyAlignment="1">
      <alignment horizontal="right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3" fontId="4" fillId="0" borderId="4" xfId="0" applyNumberFormat="1" applyFont="1" applyFill="1" applyBorder="1" applyAlignment="1">
      <alignment horizontal="right" vertical="top"/>
    </xf>
    <xf numFmtId="0" fontId="4" fillId="0" borderId="2" xfId="0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center"/>
    </xf>
    <xf numFmtId="3" fontId="11" fillId="0" borderId="0" xfId="0" applyNumberFormat="1" applyFont="1" applyAlignment="1">
      <alignment horizontal="left"/>
    </xf>
    <xf numFmtId="0" fontId="8" fillId="0" borderId="0" xfId="2" applyFont="1" applyAlignment="1">
      <alignment vertical="center" readingOrder="2"/>
    </xf>
    <xf numFmtId="0" fontId="8" fillId="0" borderId="0" xfId="2" applyFont="1" applyAlignment="1">
      <alignment horizontal="right" vertical="center" readingOrder="2"/>
    </xf>
    <xf numFmtId="0" fontId="1" fillId="0" borderId="0" xfId="2" applyFont="1" applyAlignment="1">
      <alignment vertical="center"/>
    </xf>
  </cellXfs>
  <cellStyles count="4">
    <cellStyle name="Normal" xfId="0" builtinId="0"/>
    <cellStyle name="Normal 2" xfId="1" xr:uid="{591FF8AD-8EAE-4B5A-AE37-14B2A25687ED}"/>
    <cellStyle name="Normal 3" xfId="2" xr:uid="{A4471269-D972-4E9C-A08C-A822F89FEB64}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338571</xdr:colOff>
      <xdr:row>18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B50C41-F10D-4020-92ED-0A0D857CC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452104" y="0"/>
          <a:ext cx="3996171" cy="3533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CE647-C929-4E19-924D-BCFE7F86B0B1}">
  <dimension ref="A20:X22"/>
  <sheetViews>
    <sheetView showGridLines="0" rightToLeft="1" tabSelected="1" view="pageBreakPreview" zoomScaleNormal="100" zoomScaleSheetLayoutView="100" workbookViewId="0">
      <selection activeCell="K17" sqref="K17"/>
    </sheetView>
  </sheetViews>
  <sheetFormatPr defaultRowHeight="15" x14ac:dyDescent="0.25"/>
  <cols>
    <col min="1" max="6" width="9.140625" style="20"/>
    <col min="7" max="7" width="5.5703125" style="20" customWidth="1"/>
    <col min="8" max="16384" width="9.140625" style="20"/>
  </cols>
  <sheetData>
    <row r="20" spans="1:24" ht="26.25" x14ac:dyDescent="0.25">
      <c r="A20" s="77" t="s">
        <v>0</v>
      </c>
      <c r="B20" s="77"/>
      <c r="C20" s="77"/>
      <c r="D20" s="77"/>
      <c r="E20" s="77"/>
      <c r="F20" s="77"/>
      <c r="G20" s="77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</row>
    <row r="21" spans="1:24" ht="26.25" x14ac:dyDescent="0.25">
      <c r="A21" s="77" t="s">
        <v>72</v>
      </c>
      <c r="B21" s="77"/>
      <c r="C21" s="77"/>
      <c r="D21" s="77"/>
      <c r="E21" s="77"/>
      <c r="F21" s="77"/>
      <c r="G21" s="77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</row>
    <row r="22" spans="1:24" ht="30" customHeight="1" x14ac:dyDescent="0.25">
      <c r="A22" s="77" t="s">
        <v>2</v>
      </c>
      <c r="B22" s="77"/>
      <c r="C22" s="77"/>
      <c r="D22" s="77"/>
      <c r="E22" s="77"/>
      <c r="F22" s="77"/>
      <c r="G22" s="77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</row>
  </sheetData>
  <mergeCells count="3">
    <mergeCell ref="A20:G20"/>
    <mergeCell ref="A21:G21"/>
    <mergeCell ref="A22:G22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Q10"/>
  <sheetViews>
    <sheetView rightToLeft="1" view="pageBreakPreview" zoomScaleNormal="100" zoomScaleSheetLayoutView="100" workbookViewId="0">
      <selection activeCell="G28" sqref="G28"/>
    </sheetView>
  </sheetViews>
  <sheetFormatPr defaultRowHeight="12.75" x14ac:dyDescent="0.2"/>
  <cols>
    <col min="1" max="1" width="23.5703125" bestFit="1" customWidth="1"/>
    <col min="2" max="2" width="1.28515625" customWidth="1"/>
    <col min="3" max="3" width="8.28515625" bestFit="1" customWidth="1"/>
    <col min="4" max="4" width="1.28515625" customWidth="1"/>
    <col min="5" max="5" width="17.5703125" bestFit="1" customWidth="1"/>
    <col min="6" max="6" width="1.28515625" customWidth="1"/>
    <col min="7" max="7" width="17.7109375" bestFit="1" customWidth="1"/>
    <col min="8" max="8" width="1.28515625" customWidth="1"/>
    <col min="9" max="9" width="21.85546875" bestFit="1" customWidth="1"/>
    <col min="10" max="10" width="1.28515625" customWidth="1"/>
    <col min="11" max="11" width="8.140625" bestFit="1" customWidth="1"/>
    <col min="12" max="12" width="1.28515625" customWidth="1"/>
    <col min="13" max="13" width="17.7109375" bestFit="1" customWidth="1"/>
    <col min="14" max="14" width="1.28515625" customWidth="1"/>
    <col min="15" max="15" width="17.5703125" bestFit="1" customWidth="1"/>
    <col min="16" max="16" width="1.28515625" customWidth="1"/>
    <col min="17" max="17" width="21.85546875" bestFit="1" customWidth="1"/>
    <col min="18" max="18" width="4.42578125" customWidth="1"/>
  </cols>
  <sheetData>
    <row r="1" spans="1:17" ht="29.1" customHeight="1" x14ac:dyDescent="0.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</row>
    <row r="2" spans="1:17" ht="21.75" customHeight="1" x14ac:dyDescent="0.2">
      <c r="A2" s="78" t="s">
        <v>32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</row>
    <row r="3" spans="1:17" ht="21.75" customHeight="1" x14ac:dyDescent="0.2">
      <c r="A3" s="78" t="s">
        <v>2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</row>
    <row r="4" spans="1:17" ht="14.45" customHeight="1" x14ac:dyDescent="0.2"/>
    <row r="5" spans="1:17" ht="14.45" customHeight="1" x14ac:dyDescent="0.2">
      <c r="A5" s="98" t="s">
        <v>66</v>
      </c>
      <c r="B5" s="98"/>
      <c r="C5" s="98"/>
      <c r="D5" s="98"/>
      <c r="E5" s="9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</row>
    <row r="6" spans="1:17" ht="14.45" customHeight="1" x14ac:dyDescent="0.2">
      <c r="A6" s="22" t="s">
        <v>35</v>
      </c>
      <c r="C6" s="105" t="s">
        <v>47</v>
      </c>
      <c r="D6" s="105"/>
      <c r="E6" s="105"/>
      <c r="F6" s="105"/>
      <c r="G6" s="105"/>
      <c r="H6" s="105"/>
      <c r="I6" s="105"/>
      <c r="K6" s="105" t="s">
        <v>48</v>
      </c>
      <c r="L6" s="105"/>
      <c r="M6" s="105"/>
      <c r="N6" s="105"/>
      <c r="O6" s="105"/>
      <c r="P6" s="105"/>
      <c r="Q6" s="105"/>
    </row>
    <row r="7" spans="1:17" ht="29.1" customHeight="1" x14ac:dyDescent="0.2">
      <c r="A7" s="22"/>
      <c r="C7" s="14" t="s">
        <v>13</v>
      </c>
      <c r="D7" s="3"/>
      <c r="E7" s="14" t="s">
        <v>67</v>
      </c>
      <c r="F7" s="3"/>
      <c r="G7" s="14" t="s">
        <v>68</v>
      </c>
      <c r="H7" s="3"/>
      <c r="I7" s="14" t="s">
        <v>69</v>
      </c>
      <c r="K7" s="14" t="s">
        <v>13</v>
      </c>
      <c r="L7" s="3"/>
      <c r="M7" s="14" t="s">
        <v>67</v>
      </c>
      <c r="N7" s="3"/>
      <c r="O7" s="14" t="s">
        <v>68</v>
      </c>
      <c r="P7" s="3"/>
      <c r="Q7" s="53" t="s">
        <v>69</v>
      </c>
    </row>
    <row r="8" spans="1:17" ht="21.75" customHeight="1" x14ac:dyDescent="0.2">
      <c r="A8" s="5" t="s">
        <v>53</v>
      </c>
      <c r="C8" s="8">
        <v>155378</v>
      </c>
      <c r="E8" s="8">
        <v>1510577066277</v>
      </c>
      <c r="G8" s="8">
        <v>1210473698519</v>
      </c>
      <c r="I8" s="8">
        <v>300103367758</v>
      </c>
      <c r="K8" s="8">
        <v>326322</v>
      </c>
      <c r="M8" s="8">
        <v>2907360871819</v>
      </c>
      <c r="O8" s="8">
        <v>2446921385116</v>
      </c>
      <c r="Q8" s="21">
        <v>460439486703</v>
      </c>
    </row>
    <row r="9" spans="1:17" ht="21.75" customHeight="1" x14ac:dyDescent="0.2">
      <c r="A9" s="9" t="s">
        <v>20</v>
      </c>
      <c r="C9" s="10">
        <f>SUM(C8)</f>
        <v>155378</v>
      </c>
      <c r="E9" s="10">
        <f>SUM(E8)</f>
        <v>1510577066277</v>
      </c>
      <c r="G9" s="10">
        <f>SUM(G8)</f>
        <v>1210473698519</v>
      </c>
      <c r="I9" s="10">
        <f>SUM(I8)</f>
        <v>300103367758</v>
      </c>
      <c r="K9" s="10">
        <f>SUM(K8)</f>
        <v>326322</v>
      </c>
      <c r="M9" s="10">
        <f>SUM(M8)</f>
        <v>2907360871819</v>
      </c>
      <c r="O9" s="10">
        <f>SUM(O8)</f>
        <v>2446921385116</v>
      </c>
      <c r="Q9" s="52">
        <f>SUM(Q8)</f>
        <v>460439486703</v>
      </c>
    </row>
    <row r="10" spans="1:17" ht="13.5" thickTop="1" x14ac:dyDescent="0.2"/>
  </sheetData>
  <mergeCells count="6">
    <mergeCell ref="A3:Q3"/>
    <mergeCell ref="A2:Q2"/>
    <mergeCell ref="A5:E5"/>
    <mergeCell ref="K6:Q6"/>
    <mergeCell ref="A1:Q1"/>
    <mergeCell ref="C6:I6"/>
  </mergeCells>
  <pageMargins left="0.39" right="0.39" top="0.39" bottom="0.39" header="0" footer="0"/>
  <pageSetup scale="78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Q9"/>
  <sheetViews>
    <sheetView rightToLeft="1" view="pageBreakPreview" zoomScaleNormal="100" zoomScaleSheetLayoutView="100" workbookViewId="0">
      <selection activeCell="O54" sqref="O54"/>
    </sheetView>
  </sheetViews>
  <sheetFormatPr defaultRowHeight="12.75" x14ac:dyDescent="0.2"/>
  <cols>
    <col min="1" max="1" width="23.5703125" bestFit="1" customWidth="1"/>
    <col min="2" max="2" width="1.28515625" customWidth="1"/>
    <col min="3" max="3" width="9.7109375" bestFit="1" customWidth="1"/>
    <col min="4" max="4" width="1.28515625" customWidth="1"/>
    <col min="5" max="5" width="18.85546875" bestFit="1" customWidth="1"/>
    <col min="6" max="6" width="1.28515625" customWidth="1"/>
    <col min="7" max="7" width="19" bestFit="1" customWidth="1"/>
    <col min="8" max="8" width="1.28515625" customWidth="1"/>
    <col min="9" max="9" width="26.28515625" bestFit="1" customWidth="1"/>
    <col min="10" max="10" width="1.28515625" customWidth="1"/>
    <col min="11" max="11" width="9.7109375" bestFit="1" customWidth="1"/>
    <col min="12" max="12" width="1.28515625" customWidth="1"/>
    <col min="13" max="13" width="18.85546875" bestFit="1" customWidth="1"/>
    <col min="14" max="14" width="1.28515625" customWidth="1"/>
    <col min="15" max="15" width="18.85546875" bestFit="1" customWidth="1"/>
    <col min="16" max="16" width="1.28515625" customWidth="1"/>
    <col min="17" max="17" width="26.28515625" bestFit="1" customWidth="1"/>
    <col min="18" max="18" width="2.28515625" customWidth="1"/>
  </cols>
  <sheetData>
    <row r="1" spans="1:17" ht="29.1" customHeight="1" x14ac:dyDescent="0.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</row>
    <row r="2" spans="1:17" ht="21.75" customHeight="1" x14ac:dyDescent="0.2">
      <c r="A2" s="78" t="s">
        <v>32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</row>
    <row r="3" spans="1:17" ht="21.75" customHeight="1" x14ac:dyDescent="0.2">
      <c r="A3" s="78" t="s">
        <v>2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</row>
    <row r="4" spans="1:17" ht="14.45" customHeight="1" x14ac:dyDescent="0.2"/>
    <row r="5" spans="1:17" ht="14.45" customHeight="1" x14ac:dyDescent="0.2">
      <c r="A5" s="98" t="s">
        <v>70</v>
      </c>
      <c r="B5" s="98"/>
      <c r="C5" s="98"/>
      <c r="D5" s="98"/>
      <c r="E5" s="9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</row>
    <row r="6" spans="1:17" ht="14.45" customHeight="1" x14ac:dyDescent="0.2">
      <c r="A6" s="22" t="s">
        <v>35</v>
      </c>
      <c r="C6" s="105" t="s">
        <v>47</v>
      </c>
      <c r="D6" s="105"/>
      <c r="E6" s="105"/>
      <c r="F6" s="105"/>
      <c r="G6" s="105"/>
      <c r="H6" s="105"/>
      <c r="I6" s="105"/>
      <c r="K6" s="105" t="s">
        <v>48</v>
      </c>
      <c r="L6" s="105"/>
      <c r="M6" s="105"/>
      <c r="N6" s="105"/>
      <c r="O6" s="105"/>
      <c r="P6" s="105"/>
      <c r="Q6" s="105"/>
    </row>
    <row r="7" spans="1:17" ht="29.1" customHeight="1" x14ac:dyDescent="0.2">
      <c r="A7" s="22"/>
      <c r="C7" s="14" t="s">
        <v>13</v>
      </c>
      <c r="D7" s="3"/>
      <c r="E7" s="14" t="s">
        <v>15</v>
      </c>
      <c r="F7" s="3"/>
      <c r="G7" s="14" t="s">
        <v>68</v>
      </c>
      <c r="H7" s="3"/>
      <c r="I7" s="14" t="s">
        <v>71</v>
      </c>
      <c r="K7" s="14" t="s">
        <v>13</v>
      </c>
      <c r="L7" s="3"/>
      <c r="M7" s="14" t="s">
        <v>15</v>
      </c>
      <c r="N7" s="3"/>
      <c r="O7" s="14" t="s">
        <v>68</v>
      </c>
      <c r="P7" s="3"/>
      <c r="Q7" s="53" t="s">
        <v>71</v>
      </c>
    </row>
    <row r="8" spans="1:17" ht="21.75" customHeight="1" x14ac:dyDescent="0.2">
      <c r="A8" s="5" t="s">
        <v>53</v>
      </c>
      <c r="C8" s="8">
        <v>1990678</v>
      </c>
      <c r="E8" s="8">
        <v>16480550295785</v>
      </c>
      <c r="G8" s="8">
        <v>20412584099127</v>
      </c>
      <c r="I8" s="8">
        <v>-3932033803341</v>
      </c>
      <c r="K8" s="8">
        <v>1990678</v>
      </c>
      <c r="M8" s="8">
        <v>16480550295785</v>
      </c>
      <c r="O8" s="8">
        <v>15529468094843</v>
      </c>
      <c r="Q8" s="21">
        <v>951082200942</v>
      </c>
    </row>
    <row r="9" spans="1:17" ht="21.75" customHeight="1" x14ac:dyDescent="0.2">
      <c r="A9" s="9" t="s">
        <v>20</v>
      </c>
      <c r="C9" s="10">
        <f>SUM(C8)</f>
        <v>1990678</v>
      </c>
      <c r="E9" s="10">
        <f>SUM(E8)</f>
        <v>16480550295785</v>
      </c>
      <c r="G9" s="10">
        <f>SUM(G8)</f>
        <v>20412584099127</v>
      </c>
      <c r="I9" s="10">
        <f>SUM(I8)</f>
        <v>-3932033803341</v>
      </c>
      <c r="K9" s="10">
        <f>SUM(K8)</f>
        <v>1990678</v>
      </c>
      <c r="M9" s="10">
        <f>SUM(M8)</f>
        <v>16480550295785</v>
      </c>
      <c r="O9" s="10">
        <f>SUM(O8)</f>
        <v>15529468094843</v>
      </c>
      <c r="Q9" s="52">
        <f>SUM(Q8)</f>
        <v>951082200942</v>
      </c>
    </row>
  </sheetData>
  <mergeCells count="6">
    <mergeCell ref="A5:E5"/>
    <mergeCell ref="K6:Q6"/>
    <mergeCell ref="C6:I6"/>
    <mergeCell ref="A1:Q1"/>
    <mergeCell ref="A2:Q2"/>
    <mergeCell ref="A3:Q3"/>
  </mergeCells>
  <pageMargins left="0.39" right="0.39" top="0.39" bottom="0.39" header="0" footer="0"/>
  <pageSetup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15"/>
  <sheetViews>
    <sheetView rightToLeft="1" view="pageBreakPreview" zoomScale="115" zoomScaleNormal="100" zoomScaleSheetLayoutView="115" workbookViewId="0">
      <selection activeCell="T9" sqref="T9"/>
    </sheetView>
  </sheetViews>
  <sheetFormatPr defaultRowHeight="12.75" x14ac:dyDescent="0.2"/>
  <cols>
    <col min="1" max="1" width="3.5703125" bestFit="1" customWidth="1"/>
    <col min="2" max="2" width="2.5703125" customWidth="1"/>
    <col min="3" max="3" width="23.42578125" customWidth="1"/>
    <col min="4" max="4" width="1.28515625" customWidth="1"/>
    <col min="5" max="5" width="9.85546875" bestFit="1" customWidth="1"/>
    <col min="6" max="6" width="1.28515625" customWidth="1"/>
    <col min="7" max="7" width="18.85546875" bestFit="1" customWidth="1"/>
    <col min="8" max="8" width="1.28515625" customWidth="1"/>
    <col min="9" max="9" width="18.85546875" bestFit="1" customWidth="1"/>
    <col min="10" max="10" width="1.28515625" customWidth="1"/>
    <col min="11" max="11" width="7.140625" bestFit="1" customWidth="1"/>
    <col min="12" max="12" width="1.28515625" customWidth="1"/>
    <col min="13" max="13" width="16.140625" bestFit="1" customWidth="1"/>
    <col min="14" max="14" width="1.28515625" customWidth="1"/>
    <col min="15" max="15" width="9.140625" bestFit="1" customWidth="1"/>
    <col min="16" max="16" width="1.28515625" customWidth="1"/>
    <col min="17" max="17" width="17.5703125" bestFit="1" customWidth="1"/>
    <col min="18" max="18" width="1.28515625" customWidth="1"/>
    <col min="19" max="19" width="9.7109375" bestFit="1" customWidth="1"/>
    <col min="20" max="20" width="1.28515625" customWidth="1"/>
    <col min="21" max="21" width="16.140625" bestFit="1" customWidth="1"/>
    <col min="22" max="22" width="1.28515625" customWidth="1"/>
    <col min="23" max="23" width="18.85546875" bestFit="1" customWidth="1"/>
    <col min="24" max="24" width="1.28515625" customWidth="1"/>
    <col min="25" max="25" width="18.85546875" bestFit="1" customWidth="1"/>
    <col min="26" max="26" width="1.28515625" customWidth="1"/>
    <col min="27" max="27" width="18.28515625" bestFit="1" customWidth="1"/>
    <col min="28" max="28" width="0.28515625" customWidth="1"/>
  </cols>
  <sheetData>
    <row r="1" spans="1:27" ht="29.1" customHeight="1" x14ac:dyDescent="0.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</row>
    <row r="2" spans="1:27" ht="21.75" customHeight="1" x14ac:dyDescent="0.2">
      <c r="A2" s="78" t="s">
        <v>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</row>
    <row r="3" spans="1:27" ht="21.75" customHeight="1" x14ac:dyDescent="0.2">
      <c r="A3" s="78" t="s">
        <v>2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</row>
    <row r="4" spans="1:27" ht="21.75" customHeight="1" x14ac:dyDescent="0.2">
      <c r="A4" s="29" t="s">
        <v>3</v>
      </c>
      <c r="B4" s="81" t="s">
        <v>4</v>
      </c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</row>
    <row r="5" spans="1:27" ht="21.75" customHeight="1" x14ac:dyDescent="0.2">
      <c r="A5" s="81" t="s">
        <v>5</v>
      </c>
      <c r="B5" s="81"/>
      <c r="C5" s="81" t="s">
        <v>6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</row>
    <row r="6" spans="1:27" ht="21.75" customHeight="1" x14ac:dyDescent="0.2">
      <c r="E6" s="82" t="s">
        <v>7</v>
      </c>
      <c r="F6" s="82"/>
      <c r="G6" s="82"/>
      <c r="H6" s="82"/>
      <c r="I6" s="82"/>
      <c r="K6" s="82" t="s">
        <v>8</v>
      </c>
      <c r="L6" s="82"/>
      <c r="M6" s="82"/>
      <c r="N6" s="82"/>
      <c r="O6" s="82"/>
      <c r="P6" s="82"/>
      <c r="Q6" s="82"/>
      <c r="S6" s="82" t="s">
        <v>9</v>
      </c>
      <c r="T6" s="82"/>
      <c r="U6" s="82"/>
      <c r="V6" s="82"/>
      <c r="W6" s="82"/>
      <c r="X6" s="82"/>
      <c r="Y6" s="82"/>
      <c r="Z6" s="82"/>
      <c r="AA6" s="82"/>
    </row>
    <row r="7" spans="1:27" ht="21.75" customHeight="1" x14ac:dyDescent="0.2">
      <c r="E7" s="3"/>
      <c r="F7" s="3"/>
      <c r="G7" s="3"/>
      <c r="H7" s="3"/>
      <c r="I7" s="3"/>
      <c r="K7" s="84" t="s">
        <v>10</v>
      </c>
      <c r="L7" s="84"/>
      <c r="M7" s="84"/>
      <c r="N7" s="3"/>
      <c r="O7" s="84" t="s">
        <v>11</v>
      </c>
      <c r="P7" s="84"/>
      <c r="Q7" s="84"/>
      <c r="S7" s="3"/>
      <c r="T7" s="3"/>
      <c r="U7" s="3"/>
      <c r="V7" s="3"/>
      <c r="W7" s="3"/>
      <c r="X7" s="3"/>
      <c r="Y7" s="3"/>
      <c r="Z7" s="3"/>
      <c r="AA7" s="3"/>
    </row>
    <row r="8" spans="1:27" ht="21.75" customHeight="1" x14ac:dyDescent="0.2">
      <c r="A8" s="82" t="s">
        <v>12</v>
      </c>
      <c r="B8" s="82"/>
      <c r="C8" s="82"/>
      <c r="E8" s="30" t="s">
        <v>13</v>
      </c>
      <c r="G8" s="31" t="s">
        <v>14</v>
      </c>
      <c r="I8" s="31" t="s">
        <v>15</v>
      </c>
      <c r="K8" s="32" t="s">
        <v>13</v>
      </c>
      <c r="L8" s="3"/>
      <c r="M8" s="32" t="s">
        <v>14</v>
      </c>
      <c r="O8" s="32" t="s">
        <v>13</v>
      </c>
      <c r="P8" s="3"/>
      <c r="Q8" s="32" t="s">
        <v>16</v>
      </c>
      <c r="S8" s="31" t="s">
        <v>13</v>
      </c>
      <c r="U8" s="31" t="s">
        <v>17</v>
      </c>
      <c r="W8" s="31" t="s">
        <v>14</v>
      </c>
      <c r="Y8" s="31" t="s">
        <v>15</v>
      </c>
      <c r="AA8" s="31" t="s">
        <v>18</v>
      </c>
    </row>
    <row r="9" spans="1:27" ht="21.75" customHeight="1" x14ac:dyDescent="0.2">
      <c r="A9" s="83" t="s">
        <v>19</v>
      </c>
      <c r="B9" s="83"/>
      <c r="C9" s="83"/>
      <c r="D9" s="6"/>
      <c r="E9" s="33">
        <v>2122701</v>
      </c>
      <c r="G9" s="34">
        <v>16518834258948</v>
      </c>
      <c r="I9" s="34">
        <v>21401950263232.398</v>
      </c>
      <c r="K9" s="34">
        <v>23355</v>
      </c>
      <c r="M9" s="34">
        <v>221107534414</v>
      </c>
      <c r="O9" s="34">
        <v>-155378</v>
      </c>
      <c r="Q9" s="34">
        <v>1510577066277</v>
      </c>
      <c r="S9" s="34">
        <v>1990678</v>
      </c>
      <c r="U9" s="34">
        <v>8298780</v>
      </c>
      <c r="W9" s="34">
        <v>15529468094843</v>
      </c>
      <c r="Y9" s="34">
        <v>16480550295785.199</v>
      </c>
      <c r="AA9" s="55">
        <f>Y9/AA14</f>
        <v>0.99706248006361442</v>
      </c>
    </row>
    <row r="10" spans="1:27" ht="21.75" thickBot="1" x14ac:dyDescent="0.25">
      <c r="A10" s="35" t="s">
        <v>20</v>
      </c>
      <c r="B10" s="35"/>
      <c r="C10" s="35"/>
      <c r="D10" s="35"/>
      <c r="E10" s="36">
        <f>SUM(E9)</f>
        <v>2122701</v>
      </c>
      <c r="G10" s="36">
        <f>SUM(G9)</f>
        <v>16518834258948</v>
      </c>
      <c r="I10" s="36">
        <f>SUM(I9)</f>
        <v>21401950263232.398</v>
      </c>
      <c r="K10" s="36">
        <f>SUM(K9)</f>
        <v>23355</v>
      </c>
      <c r="M10" s="36">
        <f>SUM(M9)</f>
        <v>221107534414</v>
      </c>
      <c r="O10" s="36">
        <f>SUM(O9)</f>
        <v>-155378</v>
      </c>
      <c r="Q10" s="36">
        <f>SUM(Q9)</f>
        <v>1510577066277</v>
      </c>
      <c r="S10" s="36">
        <f>SUM(S9)</f>
        <v>1990678</v>
      </c>
      <c r="U10" s="36"/>
      <c r="W10" s="36">
        <f>SUM(W9)</f>
        <v>15529468094843</v>
      </c>
      <c r="Y10" s="36">
        <f>SUM(Y9)</f>
        <v>16480550295785.199</v>
      </c>
      <c r="AA10" s="37">
        <f>SUM(AA9)</f>
        <v>0.99706248006361442</v>
      </c>
    </row>
    <row r="11" spans="1:27" ht="13.5" thickTop="1" x14ac:dyDescent="0.2"/>
    <row r="12" spans="1:27" x14ac:dyDescent="0.2">
      <c r="S12" s="23"/>
    </row>
    <row r="14" spans="1:27" x14ac:dyDescent="0.2">
      <c r="Y14" s="54"/>
      <c r="AA14" s="106">
        <v>16529104870874</v>
      </c>
    </row>
    <row r="15" spans="1:27" x14ac:dyDescent="0.2">
      <c r="I15" s="54"/>
      <c r="K15" s="79"/>
      <c r="L15" s="80"/>
      <c r="M15" s="80"/>
      <c r="N15" s="80"/>
      <c r="O15" s="80"/>
      <c r="P15" s="80"/>
      <c r="Q15" s="80"/>
      <c r="AA15" s="54"/>
    </row>
  </sheetData>
  <mergeCells count="14">
    <mergeCell ref="A1:AA1"/>
    <mergeCell ref="A2:AA2"/>
    <mergeCell ref="A3:AA3"/>
    <mergeCell ref="K15:Q15"/>
    <mergeCell ref="B4:AA4"/>
    <mergeCell ref="A5:B5"/>
    <mergeCell ref="C5:AA5"/>
    <mergeCell ref="A8:C8"/>
    <mergeCell ref="A9:C9"/>
    <mergeCell ref="E6:I6"/>
    <mergeCell ref="K6:Q6"/>
    <mergeCell ref="S6:AA6"/>
    <mergeCell ref="K7:M7"/>
    <mergeCell ref="O7:Q7"/>
  </mergeCells>
  <pageMargins left="0.39" right="0.39" top="0.39" bottom="0.39" header="0" footer="0"/>
  <pageSetup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EED76-96F5-46C5-A713-23EE43D47704}">
  <sheetPr>
    <pageSetUpPr fitToPage="1"/>
  </sheetPr>
  <dimension ref="A1:AY21"/>
  <sheetViews>
    <sheetView rightToLeft="1" view="pageBreakPreview" zoomScale="83" zoomScaleNormal="100" zoomScaleSheetLayoutView="83" workbookViewId="0">
      <selection activeCell="I19" sqref="I19"/>
    </sheetView>
  </sheetViews>
  <sheetFormatPr defaultRowHeight="12.75" x14ac:dyDescent="0.2"/>
  <cols>
    <col min="1" max="1" width="37.5703125" style="38" customWidth="1"/>
    <col min="2" max="2" width="1.28515625" style="38" customWidth="1"/>
    <col min="3" max="3" width="19.28515625" style="38" customWidth="1"/>
    <col min="4" max="4" width="1.28515625" style="38" customWidth="1"/>
    <col min="5" max="5" width="13" style="38" customWidth="1"/>
    <col min="6" max="6" width="1.28515625" style="38" customWidth="1"/>
    <col min="7" max="7" width="13" style="38" customWidth="1"/>
    <col min="8" max="8" width="1.28515625" style="38" customWidth="1"/>
    <col min="9" max="9" width="8.85546875" style="38" bestFit="1" customWidth="1"/>
    <col min="10" max="10" width="1.28515625" style="38" customWidth="1"/>
    <col min="11" max="11" width="5.140625" style="38" customWidth="1"/>
    <col min="12" max="12" width="1.28515625" style="38" customWidth="1"/>
    <col min="13" max="13" width="9.140625" style="38" customWidth="1"/>
    <col min="14" max="14" width="1.28515625" style="38" customWidth="1"/>
    <col min="15" max="15" width="2.5703125" style="38" customWidth="1"/>
    <col min="16" max="16" width="1.28515625" style="38" customWidth="1"/>
    <col min="17" max="17" width="9.140625" style="38" customWidth="1"/>
    <col min="18" max="18" width="1.28515625" style="38" customWidth="1"/>
    <col min="19" max="19" width="2.5703125" style="38" customWidth="1"/>
    <col min="20" max="22" width="1.28515625" style="38" customWidth="1"/>
    <col min="23" max="23" width="6.42578125" style="38" customWidth="1"/>
    <col min="24" max="24" width="1.28515625" style="38" customWidth="1"/>
    <col min="25" max="25" width="2.5703125" style="38" customWidth="1"/>
    <col min="26" max="28" width="1.28515625" style="38" customWidth="1"/>
    <col min="29" max="29" width="6.42578125" style="38" customWidth="1"/>
    <col min="30" max="30" width="1.28515625" style="38" customWidth="1"/>
    <col min="31" max="31" width="2.5703125" style="38" customWidth="1"/>
    <col min="32" max="34" width="1.28515625" style="38" customWidth="1"/>
    <col min="35" max="35" width="9.140625" style="38" customWidth="1"/>
    <col min="36" max="36" width="1.28515625" style="38" customWidth="1"/>
    <col min="37" max="37" width="6.7109375" style="38" customWidth="1"/>
    <col min="38" max="38" width="1.28515625" style="38" customWidth="1"/>
    <col min="39" max="39" width="9.140625" style="38" customWidth="1"/>
    <col min="40" max="40" width="1.28515625" style="38" customWidth="1"/>
    <col min="41" max="41" width="2.5703125" style="38" customWidth="1"/>
    <col min="42" max="42" width="1.28515625" style="38" customWidth="1"/>
    <col min="43" max="43" width="9.140625" style="38" customWidth="1"/>
    <col min="44" max="44" width="1.28515625" style="38" customWidth="1"/>
    <col min="45" max="45" width="2.5703125" style="38" customWidth="1"/>
    <col min="46" max="46" width="1.28515625" style="38" customWidth="1"/>
    <col min="47" max="47" width="11.7109375" style="38" customWidth="1"/>
    <col min="48" max="49" width="1.28515625" style="38" customWidth="1"/>
    <col min="50" max="50" width="13" style="38" customWidth="1"/>
    <col min="51" max="51" width="7.7109375" style="38" customWidth="1"/>
    <col min="52" max="52" width="0.28515625" style="38" customWidth="1"/>
    <col min="53" max="16384" width="9.140625" style="38"/>
  </cols>
  <sheetData>
    <row r="1" spans="1:51" ht="29.1" customHeight="1" x14ac:dyDescent="0.2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109"/>
      <c r="AM1" s="109"/>
      <c r="AN1" s="109"/>
      <c r="AO1" s="109"/>
      <c r="AP1" s="109"/>
      <c r="AQ1" s="109"/>
      <c r="AR1" s="109"/>
      <c r="AS1" s="109"/>
      <c r="AT1" s="109"/>
      <c r="AU1" s="109"/>
      <c r="AV1" s="109"/>
      <c r="AW1" s="109"/>
      <c r="AX1" s="109"/>
      <c r="AY1" s="109"/>
    </row>
    <row r="2" spans="1:51" ht="21.75" customHeight="1" x14ac:dyDescent="0.2">
      <c r="A2" s="85" t="s">
        <v>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109"/>
      <c r="AM2" s="109"/>
      <c r="AN2" s="109"/>
      <c r="AO2" s="109"/>
      <c r="AP2" s="109"/>
      <c r="AQ2" s="109"/>
      <c r="AR2" s="109"/>
      <c r="AS2" s="109"/>
      <c r="AT2" s="109"/>
      <c r="AU2" s="109"/>
      <c r="AV2" s="109"/>
      <c r="AW2" s="109"/>
      <c r="AX2" s="109"/>
      <c r="AY2" s="109"/>
    </row>
    <row r="3" spans="1:51" ht="21.75" customHeight="1" x14ac:dyDescent="0.2">
      <c r="A3" s="85" t="s">
        <v>73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109"/>
      <c r="AM3" s="109"/>
      <c r="AN3" s="109"/>
      <c r="AO3" s="109"/>
      <c r="AP3" s="109"/>
      <c r="AQ3" s="109"/>
      <c r="AR3" s="109"/>
      <c r="AS3" s="109"/>
      <c r="AT3" s="109"/>
      <c r="AU3" s="109"/>
      <c r="AV3" s="109"/>
      <c r="AW3" s="109"/>
      <c r="AX3" s="109"/>
      <c r="AY3" s="109"/>
    </row>
    <row r="4" spans="1:51" ht="21.75" customHeight="1" x14ac:dyDescent="0.2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</row>
    <row r="5" spans="1:51" ht="21.75" customHeight="1" x14ac:dyDescent="0.2">
      <c r="A5" s="108" t="s">
        <v>74</v>
      </c>
      <c r="B5" s="108"/>
      <c r="C5" s="108"/>
      <c r="D5" s="108"/>
      <c r="E5" s="108"/>
      <c r="F5" s="108"/>
      <c r="G5" s="108"/>
      <c r="H5" s="108"/>
      <c r="I5" s="108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07"/>
      <c r="AN5" s="107"/>
      <c r="AO5" s="107"/>
      <c r="AP5" s="107"/>
      <c r="AQ5" s="107"/>
      <c r="AR5" s="107"/>
      <c r="AS5" s="107"/>
      <c r="AT5" s="107"/>
      <c r="AU5" s="107"/>
      <c r="AV5" s="107"/>
      <c r="AW5" s="107"/>
      <c r="AX5" s="107"/>
      <c r="AY5" s="107"/>
    </row>
    <row r="6" spans="1:51" ht="14.45" customHeight="1" x14ac:dyDescent="0.2"/>
    <row r="7" spans="1:51" ht="14.45" customHeight="1" x14ac:dyDescent="0.2">
      <c r="C7" s="86" t="s">
        <v>9</v>
      </c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Q7" s="87" t="s">
        <v>7</v>
      </c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</row>
    <row r="8" spans="1:51" ht="22.5" customHeight="1" x14ac:dyDescent="0.2">
      <c r="A8" s="40" t="s">
        <v>21</v>
      </c>
      <c r="C8" s="40" t="s">
        <v>75</v>
      </c>
      <c r="E8" s="40" t="s">
        <v>24</v>
      </c>
      <c r="G8" s="40" t="s">
        <v>25</v>
      </c>
      <c r="I8" s="87" t="s">
        <v>22</v>
      </c>
      <c r="J8" s="87"/>
      <c r="K8" s="87"/>
      <c r="M8" s="87" t="s">
        <v>23</v>
      </c>
      <c r="N8" s="87"/>
      <c r="O8" s="87"/>
      <c r="Q8" s="89" t="s">
        <v>24</v>
      </c>
      <c r="R8" s="89"/>
      <c r="S8" s="89"/>
      <c r="T8" s="89"/>
      <c r="U8" s="89"/>
      <c r="V8" s="41"/>
      <c r="W8" s="89" t="s">
        <v>25</v>
      </c>
      <c r="X8" s="89"/>
      <c r="Y8" s="89"/>
      <c r="Z8" s="89"/>
      <c r="AA8" s="89"/>
      <c r="AB8" s="41"/>
      <c r="AC8" s="89" t="s">
        <v>22</v>
      </c>
      <c r="AD8" s="89"/>
      <c r="AE8" s="89"/>
      <c r="AF8" s="89"/>
      <c r="AG8" s="89"/>
      <c r="AH8" s="41"/>
      <c r="AI8" s="89" t="s">
        <v>23</v>
      </c>
      <c r="AJ8" s="89"/>
      <c r="AK8" s="89"/>
    </row>
    <row r="9" spans="1:51" ht="27.75" customHeight="1" x14ac:dyDescent="0.2">
      <c r="A9" s="42" t="s">
        <v>76</v>
      </c>
      <c r="B9" s="43"/>
      <c r="C9" s="44" t="s">
        <v>77</v>
      </c>
      <c r="D9" s="43"/>
      <c r="E9" s="45" t="s">
        <v>78</v>
      </c>
      <c r="G9" s="46">
        <v>277</v>
      </c>
      <c r="I9" s="90">
        <v>545300</v>
      </c>
      <c r="J9" s="90"/>
      <c r="K9" s="90"/>
      <c r="M9" s="88" t="s">
        <v>79</v>
      </c>
      <c r="N9" s="88"/>
      <c r="O9" s="88"/>
      <c r="Q9" s="91" t="s">
        <v>78</v>
      </c>
      <c r="R9" s="88"/>
      <c r="S9" s="88"/>
      <c r="T9" s="88"/>
      <c r="U9" s="88"/>
      <c r="W9" s="88">
        <v>71</v>
      </c>
      <c r="X9" s="88"/>
      <c r="Y9" s="88"/>
      <c r="Z9" s="88"/>
      <c r="AA9" s="88"/>
      <c r="AC9" s="92">
        <v>694382</v>
      </c>
      <c r="AD9" s="92"/>
      <c r="AE9" s="92"/>
      <c r="AF9" s="92"/>
      <c r="AG9" s="92"/>
      <c r="AI9" s="88" t="s">
        <v>79</v>
      </c>
      <c r="AJ9" s="88"/>
      <c r="AK9" s="88"/>
    </row>
    <row r="13" spans="1:51" x14ac:dyDescent="0.2">
      <c r="G13" s="56"/>
    </row>
    <row r="15" spans="1:51" x14ac:dyDescent="0.2">
      <c r="I15" s="56"/>
    </row>
    <row r="21" spans="17:17" x14ac:dyDescent="0.2">
      <c r="Q21" s="57"/>
    </row>
  </sheetData>
  <mergeCells count="18">
    <mergeCell ref="AI9:AK9"/>
    <mergeCell ref="I8:K8"/>
    <mergeCell ref="M8:O8"/>
    <mergeCell ref="Q8:U8"/>
    <mergeCell ref="W8:AA8"/>
    <mergeCell ref="AC8:AG8"/>
    <mergeCell ref="AI8:AK8"/>
    <mergeCell ref="I9:K9"/>
    <mergeCell ref="M9:O9"/>
    <mergeCell ref="Q9:U9"/>
    <mergeCell ref="W9:AA9"/>
    <mergeCell ref="AC9:AG9"/>
    <mergeCell ref="C7:O7"/>
    <mergeCell ref="Q7:AK7"/>
    <mergeCell ref="A5:I5"/>
    <mergeCell ref="A3:AK3"/>
    <mergeCell ref="A2:AK2"/>
    <mergeCell ref="A1:AK1"/>
  </mergeCells>
  <pageMargins left="0.39" right="0.39" top="0.39" bottom="0.39" header="0" footer="0"/>
  <pageSetup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16"/>
  <sheetViews>
    <sheetView rightToLeft="1" view="pageBreakPreview" zoomScaleNormal="100" zoomScaleSheetLayoutView="100" workbookViewId="0">
      <selection activeCell="L21" sqref="L21"/>
    </sheetView>
  </sheetViews>
  <sheetFormatPr defaultRowHeight="12.75" x14ac:dyDescent="0.2"/>
  <cols>
    <col min="1" max="1" width="5.140625" customWidth="1"/>
    <col min="2" max="2" width="58.7109375" customWidth="1"/>
    <col min="3" max="3" width="1.28515625" customWidth="1"/>
    <col min="4" max="4" width="14.28515625" customWidth="1"/>
    <col min="5" max="5" width="1.28515625" customWidth="1"/>
    <col min="6" max="6" width="20.28515625" bestFit="1" customWidth="1"/>
    <col min="7" max="7" width="1.28515625" customWidth="1"/>
    <col min="8" max="8" width="20.5703125" bestFit="1" customWidth="1"/>
    <col min="9" max="9" width="1.28515625" customWidth="1"/>
    <col min="10" max="10" width="17.85546875" bestFit="1" customWidth="1"/>
    <col min="11" max="11" width="1.28515625" customWidth="1"/>
    <col min="12" max="12" width="19.42578125" customWidth="1"/>
    <col min="13" max="13" width="0.28515625" customWidth="1"/>
    <col min="18" max="18" width="16.42578125" bestFit="1" customWidth="1"/>
    <col min="20" max="20" width="16.42578125" bestFit="1" customWidth="1"/>
    <col min="22" max="22" width="16.42578125" bestFit="1" customWidth="1"/>
  </cols>
  <sheetData>
    <row r="1" spans="1:23" ht="29.1" customHeight="1" x14ac:dyDescent="0.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23" ht="21.75" customHeight="1" x14ac:dyDescent="0.2">
      <c r="A2" s="78" t="s">
        <v>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</row>
    <row r="3" spans="1:23" ht="21.75" customHeight="1" x14ac:dyDescent="0.2">
      <c r="A3" s="78" t="s">
        <v>2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</row>
    <row r="4" spans="1:23" ht="14.45" customHeight="1" x14ac:dyDescent="0.2"/>
    <row r="5" spans="1:23" ht="14.45" customHeight="1" x14ac:dyDescent="0.2">
      <c r="A5" s="47" t="s">
        <v>26</v>
      </c>
      <c r="B5" s="48" t="s">
        <v>27</v>
      </c>
      <c r="C5" s="48"/>
      <c r="D5" s="48"/>
      <c r="E5" s="48"/>
      <c r="F5" s="48"/>
      <c r="G5" s="48"/>
      <c r="H5" s="48"/>
      <c r="I5" s="48"/>
      <c r="J5" s="48"/>
      <c r="K5" s="48"/>
      <c r="L5" s="48"/>
    </row>
    <row r="6" spans="1:23" ht="14.45" customHeight="1" x14ac:dyDescent="0.2">
      <c r="D6" s="2" t="s">
        <v>7</v>
      </c>
      <c r="F6" s="93" t="s">
        <v>8</v>
      </c>
      <c r="G6" s="93"/>
      <c r="H6" s="93"/>
      <c r="J6" s="2" t="s">
        <v>9</v>
      </c>
      <c r="T6" s="54"/>
    </row>
    <row r="7" spans="1:23" ht="6" customHeight="1" x14ac:dyDescent="0.2">
      <c r="D7" s="3"/>
      <c r="F7" s="3"/>
      <c r="G7" s="3"/>
      <c r="H7" s="3"/>
      <c r="J7" s="3"/>
    </row>
    <row r="8" spans="1:23" ht="14.45" customHeight="1" x14ac:dyDescent="0.2">
      <c r="A8" s="93" t="s">
        <v>28</v>
      </c>
      <c r="B8" s="93"/>
      <c r="D8" s="2" t="s">
        <v>29</v>
      </c>
      <c r="F8" s="2" t="s">
        <v>30</v>
      </c>
      <c r="H8" s="2" t="s">
        <v>31</v>
      </c>
      <c r="J8" s="2" t="s">
        <v>29</v>
      </c>
      <c r="L8" s="2" t="s">
        <v>18</v>
      </c>
      <c r="T8" s="23"/>
      <c r="U8" s="54"/>
      <c r="V8" s="23"/>
      <c r="W8" s="54"/>
    </row>
    <row r="9" spans="1:23" ht="30" customHeight="1" x14ac:dyDescent="0.2">
      <c r="A9" s="58"/>
      <c r="B9" s="59" t="s">
        <v>80</v>
      </c>
      <c r="D9" s="60">
        <v>13213693</v>
      </c>
      <c r="E9" s="54"/>
      <c r="F9" s="60">
        <v>2000265396368</v>
      </c>
      <c r="G9" s="54"/>
      <c r="H9" s="60">
        <v>1956308057840</v>
      </c>
      <c r="I9" s="54"/>
      <c r="J9" s="60">
        <v>43970552221</v>
      </c>
      <c r="K9" s="54"/>
      <c r="L9" s="62">
        <f>J9/سهام!AA14</f>
        <v>2.6601895604450232E-3</v>
      </c>
      <c r="R9" s="23"/>
      <c r="T9" s="23"/>
      <c r="U9" s="54"/>
      <c r="V9" s="23"/>
      <c r="W9" s="54"/>
    </row>
    <row r="10" spans="1:23" ht="21.75" customHeight="1" x14ac:dyDescent="0.2">
      <c r="A10" s="94" t="s">
        <v>20</v>
      </c>
      <c r="B10" s="94"/>
      <c r="D10" s="28">
        <f>SUM(D9)</f>
        <v>13213693</v>
      </c>
      <c r="E10" s="25"/>
      <c r="F10" s="28">
        <f>SUM(F9)</f>
        <v>2000265396368</v>
      </c>
      <c r="G10" s="25"/>
      <c r="H10" s="28">
        <f>SUM(H9)</f>
        <v>1956308057840</v>
      </c>
      <c r="I10" s="25"/>
      <c r="J10" s="28">
        <f>SUM(J9)</f>
        <v>43970552221</v>
      </c>
      <c r="L10" s="28">
        <f>SUM(L9)</f>
        <v>2.6601895604450232E-3</v>
      </c>
      <c r="R10" s="23"/>
      <c r="S10" s="54"/>
      <c r="T10" s="23"/>
    </row>
    <row r="11" spans="1:23" x14ac:dyDescent="0.2">
      <c r="T11" s="23"/>
    </row>
    <row r="12" spans="1:23" x14ac:dyDescent="0.2">
      <c r="T12" s="23"/>
    </row>
    <row r="13" spans="1:23" x14ac:dyDescent="0.2">
      <c r="T13" s="23"/>
    </row>
    <row r="14" spans="1:23" x14ac:dyDescent="0.2">
      <c r="T14" s="23"/>
    </row>
    <row r="15" spans="1:23" x14ac:dyDescent="0.2">
      <c r="B15" s="54"/>
      <c r="T15" s="23"/>
    </row>
    <row r="16" spans="1:23" x14ac:dyDescent="0.2">
      <c r="T16" s="23"/>
    </row>
  </sheetData>
  <mergeCells count="6">
    <mergeCell ref="A1:L1"/>
    <mergeCell ref="A2:L2"/>
    <mergeCell ref="A3:L3"/>
    <mergeCell ref="F6:H6"/>
    <mergeCell ref="A10:B10"/>
    <mergeCell ref="A8:B8"/>
  </mergeCells>
  <pageMargins left="0.39" right="0.39" top="0.39" bottom="0.39" header="0" footer="0"/>
  <pageSetup scale="8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1"/>
  <sheetViews>
    <sheetView rightToLeft="1" view="pageBreakPreview" zoomScaleNormal="100" zoomScaleSheetLayoutView="100" workbookViewId="0">
      <selection activeCell="L47" sqref="L47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ht="21.75" customHeight="1" x14ac:dyDescent="0.2">
      <c r="A2" s="78" t="s">
        <v>32</v>
      </c>
      <c r="B2" s="78"/>
      <c r="C2" s="78"/>
      <c r="D2" s="78"/>
      <c r="E2" s="78"/>
      <c r="F2" s="78"/>
      <c r="G2" s="78"/>
      <c r="H2" s="78"/>
      <c r="I2" s="78"/>
      <c r="J2" s="78"/>
    </row>
    <row r="3" spans="1:10" ht="21.75" customHeight="1" x14ac:dyDescent="0.2">
      <c r="A3" s="78" t="s">
        <v>2</v>
      </c>
      <c r="B3" s="78"/>
      <c r="C3" s="78"/>
      <c r="D3" s="78"/>
      <c r="E3" s="78"/>
      <c r="F3" s="78"/>
      <c r="G3" s="78"/>
      <c r="H3" s="78"/>
      <c r="I3" s="78"/>
      <c r="J3" s="78"/>
    </row>
    <row r="4" spans="1:10" ht="14.45" customHeight="1" x14ac:dyDescent="0.2"/>
    <row r="5" spans="1:10" ht="29.1" customHeight="1" x14ac:dyDescent="0.2">
      <c r="A5" s="1" t="s">
        <v>33</v>
      </c>
      <c r="B5" s="98" t="s">
        <v>34</v>
      </c>
      <c r="C5" s="98"/>
      <c r="D5" s="98"/>
      <c r="E5" s="98"/>
      <c r="F5" s="98"/>
      <c r="G5" s="98"/>
      <c r="H5" s="98"/>
      <c r="I5" s="98"/>
      <c r="J5" s="98"/>
    </row>
    <row r="6" spans="1:10" ht="14.45" customHeight="1" x14ac:dyDescent="0.2"/>
    <row r="7" spans="1:10" ht="14.45" customHeight="1" x14ac:dyDescent="0.2">
      <c r="A7" s="93" t="s">
        <v>35</v>
      </c>
      <c r="B7" s="93"/>
      <c r="D7" s="2" t="s">
        <v>36</v>
      </c>
      <c r="F7" s="2" t="s">
        <v>29</v>
      </c>
      <c r="H7" s="2" t="s">
        <v>37</v>
      </c>
      <c r="J7" s="2" t="s">
        <v>38</v>
      </c>
    </row>
    <row r="8" spans="1:10" ht="21.75" customHeight="1" x14ac:dyDescent="0.2">
      <c r="A8" s="95" t="s">
        <v>39</v>
      </c>
      <c r="B8" s="95"/>
      <c r="D8" s="49" t="s">
        <v>40</v>
      </c>
      <c r="F8" s="24">
        <f>'درآمد سرمایه گذاری در سهام'!J10</f>
        <v>-3631930435583</v>
      </c>
      <c r="H8" s="64">
        <f>F8/$F$11</f>
        <v>1.0000411533996709</v>
      </c>
      <c r="J8" s="64">
        <f>-F8/سهام!$AA$14</f>
        <v>0.2197294084559194</v>
      </c>
    </row>
    <row r="9" spans="1:10" ht="21.75" customHeight="1" x14ac:dyDescent="0.2">
      <c r="A9" s="96" t="s">
        <v>43</v>
      </c>
      <c r="B9" s="96"/>
      <c r="D9" s="50" t="s">
        <v>41</v>
      </c>
      <c r="F9" s="26">
        <f>'درآمد سپرده بانکی'!D10</f>
        <v>35729</v>
      </c>
      <c r="H9" s="61">
        <f t="shared" ref="H9:H10" si="0">F9/$F$11</f>
        <v>-9.8378729999219714E-9</v>
      </c>
      <c r="J9" s="67">
        <f>-F9/سهام!$AA$14</f>
        <v>-2.1615810583281018E-9</v>
      </c>
    </row>
    <row r="10" spans="1:10" ht="21.75" customHeight="1" x14ac:dyDescent="0.2">
      <c r="A10" s="97" t="s">
        <v>44</v>
      </c>
      <c r="B10" s="97"/>
      <c r="D10" s="51" t="s">
        <v>42</v>
      </c>
      <c r="F10" s="27">
        <f>'سایر درآمدها'!D11</f>
        <v>149424405</v>
      </c>
      <c r="H10" s="65">
        <f t="shared" si="0"/>
        <v>-4.1143561797948605E-5</v>
      </c>
      <c r="J10" s="68">
        <f>-F10/سهام!$AA$14</f>
        <v>-9.0400784656706555E-6</v>
      </c>
    </row>
    <row r="11" spans="1:10" ht="21.75" customHeight="1" x14ac:dyDescent="0.2">
      <c r="A11" s="94" t="s">
        <v>20</v>
      </c>
      <c r="B11" s="94"/>
      <c r="D11" s="10"/>
      <c r="F11" s="28">
        <f>SUM(F8:F10)</f>
        <v>-3631780975449</v>
      </c>
      <c r="H11" s="66">
        <f>SUM(H8:H10)</f>
        <v>1</v>
      </c>
      <c r="J11" s="66">
        <f>SUM(J8:J10)</f>
        <v>0.21972036621587268</v>
      </c>
    </row>
  </sheetData>
  <mergeCells count="9">
    <mergeCell ref="A1:J1"/>
    <mergeCell ref="A2:J2"/>
    <mergeCell ref="A3:J3"/>
    <mergeCell ref="B5:J5"/>
    <mergeCell ref="A7:B7"/>
    <mergeCell ref="A11:B11"/>
    <mergeCell ref="A8:B8"/>
    <mergeCell ref="A9:B9"/>
    <mergeCell ref="A10:B10"/>
  </mergeCells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4"/>
  <sheetViews>
    <sheetView rightToLeft="1" view="pageBreakPreview" zoomScaleNormal="100" zoomScaleSheetLayoutView="100" workbookViewId="0">
      <selection activeCell="S13" sqref="S13"/>
    </sheetView>
  </sheetViews>
  <sheetFormatPr defaultRowHeight="12.75" x14ac:dyDescent="0.2"/>
  <cols>
    <col min="1" max="1" width="6.140625" bestFit="1" customWidth="1"/>
    <col min="2" max="2" width="18.140625" customWidth="1"/>
    <col min="3" max="3" width="1.28515625" customWidth="1"/>
    <col min="4" max="4" width="14.7109375" bestFit="1" customWidth="1"/>
    <col min="5" max="5" width="1.28515625" customWidth="1"/>
    <col min="6" max="6" width="18.7109375" bestFit="1" customWidth="1"/>
    <col min="7" max="7" width="1.28515625" customWidth="1"/>
    <col min="8" max="8" width="16" bestFit="1" customWidth="1"/>
    <col min="9" max="9" width="1.28515625" customWidth="1"/>
    <col min="10" max="10" width="18.5703125" bestFit="1" customWidth="1"/>
    <col min="11" max="11" width="1.28515625" customWidth="1"/>
    <col min="12" max="12" width="17.28515625" bestFit="1" customWidth="1"/>
    <col min="13" max="13" width="1.28515625" customWidth="1"/>
    <col min="14" max="14" width="14.7109375" bestFit="1" customWidth="1"/>
    <col min="15" max="16" width="1.28515625" customWidth="1"/>
    <col min="17" max="17" width="16.140625" bestFit="1" customWidth="1"/>
    <col min="18" max="18" width="1.28515625" customWidth="1"/>
    <col min="19" max="19" width="15.85546875" bestFit="1" customWidth="1"/>
    <col min="20" max="20" width="1.28515625" customWidth="1"/>
    <col min="21" max="21" width="17.570312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9.1" customHeight="1" x14ac:dyDescent="0.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</row>
    <row r="2" spans="1:23" ht="21.75" customHeight="1" x14ac:dyDescent="0.2">
      <c r="A2" s="78" t="s">
        <v>32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</row>
    <row r="3" spans="1:23" ht="21.75" customHeight="1" x14ac:dyDescent="0.2">
      <c r="A3" s="78" t="s">
        <v>2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</row>
    <row r="4" spans="1:23" ht="14.45" customHeight="1" x14ac:dyDescent="0.2"/>
    <row r="5" spans="1:23" ht="14.45" customHeight="1" x14ac:dyDescent="0.2">
      <c r="A5" s="1" t="s">
        <v>45</v>
      </c>
      <c r="B5" s="98" t="s">
        <v>46</v>
      </c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</row>
    <row r="6" spans="1:23" ht="14.45" customHeight="1" x14ac:dyDescent="0.2">
      <c r="D6" s="93" t="s">
        <v>47</v>
      </c>
      <c r="E6" s="93"/>
      <c r="F6" s="93"/>
      <c r="G6" s="93"/>
      <c r="H6" s="93"/>
      <c r="I6" s="93"/>
      <c r="J6" s="93"/>
      <c r="K6" s="93"/>
      <c r="L6" s="93"/>
      <c r="N6" s="93" t="s">
        <v>48</v>
      </c>
      <c r="O6" s="93"/>
      <c r="P6" s="93"/>
      <c r="Q6" s="93"/>
      <c r="R6" s="93"/>
      <c r="S6" s="93"/>
      <c r="T6" s="93"/>
      <c r="U6" s="93"/>
      <c r="V6" s="93"/>
      <c r="W6" s="93"/>
    </row>
    <row r="7" spans="1:23" ht="14.45" customHeight="1" x14ac:dyDescent="0.2">
      <c r="D7" s="3"/>
      <c r="E7" s="3"/>
      <c r="F7" s="3"/>
      <c r="G7" s="3"/>
      <c r="H7" s="3"/>
      <c r="I7" s="3"/>
      <c r="J7" s="99" t="s">
        <v>20</v>
      </c>
      <c r="K7" s="99"/>
      <c r="L7" s="99"/>
      <c r="N7" s="3"/>
      <c r="O7" s="3"/>
      <c r="P7" s="3"/>
      <c r="Q7" s="3"/>
      <c r="R7" s="3"/>
      <c r="S7" s="3"/>
      <c r="T7" s="3"/>
      <c r="U7" s="99" t="s">
        <v>20</v>
      </c>
      <c r="V7" s="99"/>
      <c r="W7" s="99"/>
    </row>
    <row r="8" spans="1:23" ht="14.45" customHeight="1" x14ac:dyDescent="0.2">
      <c r="A8" s="93" t="s">
        <v>49</v>
      </c>
      <c r="B8" s="93"/>
      <c r="D8" s="2" t="s">
        <v>50</v>
      </c>
      <c r="F8" s="2" t="s">
        <v>51</v>
      </c>
      <c r="H8" s="2" t="s">
        <v>52</v>
      </c>
      <c r="J8" s="4" t="s">
        <v>29</v>
      </c>
      <c r="K8" s="3"/>
      <c r="L8" s="4" t="s">
        <v>37</v>
      </c>
      <c r="N8" s="2" t="s">
        <v>50</v>
      </c>
      <c r="P8" s="93" t="s">
        <v>51</v>
      </c>
      <c r="Q8" s="93"/>
      <c r="S8" s="2" t="s">
        <v>52</v>
      </c>
      <c r="U8" s="4" t="s">
        <v>29</v>
      </c>
      <c r="V8" s="3"/>
      <c r="W8" s="4" t="s">
        <v>37</v>
      </c>
    </row>
    <row r="9" spans="1:23" ht="21.75" customHeight="1" x14ac:dyDescent="0.2">
      <c r="A9" s="100" t="s">
        <v>53</v>
      </c>
      <c r="B9" s="100"/>
      <c r="D9" s="8">
        <v>0</v>
      </c>
      <c r="F9" s="8">
        <v>-3932033803341</v>
      </c>
      <c r="H9" s="8">
        <v>300103367758</v>
      </c>
      <c r="J9" s="8">
        <f>SUM(F9:H9)</f>
        <v>-3631930435583</v>
      </c>
      <c r="L9" s="71">
        <f>J9/درآمد!$F$11</f>
        <v>1.0000411533996709</v>
      </c>
      <c r="N9" s="8">
        <v>0</v>
      </c>
      <c r="P9" s="101">
        <v>951082200942</v>
      </c>
      <c r="Q9" s="102"/>
      <c r="S9" s="8">
        <v>460439486703</v>
      </c>
      <c r="U9" s="8">
        <f>SUM(P9:S9)</f>
        <v>1411521687645</v>
      </c>
      <c r="W9" s="69">
        <f>U9/W13</f>
        <v>0.97499423790781659</v>
      </c>
    </row>
    <row r="10" spans="1:23" ht="21.75" customHeight="1" thickBot="1" x14ac:dyDescent="0.25">
      <c r="A10" s="94" t="s">
        <v>20</v>
      </c>
      <c r="B10" s="94"/>
      <c r="D10" s="10">
        <v>0</v>
      </c>
      <c r="F10" s="10">
        <f>SUM(F9)</f>
        <v>-3932033803341</v>
      </c>
      <c r="H10" s="10">
        <f>SUM(H9)</f>
        <v>300103367758</v>
      </c>
      <c r="J10" s="10">
        <f>SUM(J9)</f>
        <v>-3631930435583</v>
      </c>
      <c r="L10" s="66">
        <f>SUM(L9)</f>
        <v>1.0000411533996709</v>
      </c>
      <c r="N10" s="10">
        <v>0</v>
      </c>
      <c r="Q10" s="10">
        <v>951082200942</v>
      </c>
      <c r="S10" s="10">
        <v>460439486703</v>
      </c>
      <c r="U10" s="10">
        <f>SUM(U9)</f>
        <v>1411521687645</v>
      </c>
      <c r="W10" s="11">
        <f>SUM(W9)</f>
        <v>0.97499423790781659</v>
      </c>
    </row>
    <row r="11" spans="1:23" ht="13.5" thickTop="1" x14ac:dyDescent="0.2"/>
    <row r="13" spans="1:23" x14ac:dyDescent="0.2">
      <c r="Q13" s="23"/>
      <c r="S13" s="23"/>
      <c r="W13" s="106">
        <v>1447723107240</v>
      </c>
    </row>
    <row r="14" spans="1:23" x14ac:dyDescent="0.2">
      <c r="J14" s="23"/>
    </row>
  </sheetData>
  <mergeCells count="13">
    <mergeCell ref="A10:B10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scale="6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20"/>
  <sheetViews>
    <sheetView rightToLeft="1" view="pageBreakPreview" zoomScaleNormal="100" zoomScaleSheetLayoutView="100" workbookViewId="0">
      <selection activeCell="A13" sqref="A13:XFD20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ht="21.75" customHeight="1" x14ac:dyDescent="0.2">
      <c r="A2" s="78" t="s">
        <v>32</v>
      </c>
      <c r="B2" s="78"/>
      <c r="C2" s="78"/>
      <c r="D2" s="78"/>
      <c r="E2" s="78"/>
      <c r="F2" s="78"/>
      <c r="G2" s="78"/>
      <c r="H2" s="78"/>
      <c r="I2" s="78"/>
      <c r="J2" s="78"/>
    </row>
    <row r="3" spans="1:10" ht="21.75" customHeight="1" x14ac:dyDescent="0.2">
      <c r="A3" s="78" t="s">
        <v>2</v>
      </c>
      <c r="B3" s="78"/>
      <c r="C3" s="78"/>
      <c r="D3" s="78"/>
      <c r="E3" s="78"/>
      <c r="F3" s="78"/>
      <c r="G3" s="78"/>
      <c r="H3" s="78"/>
      <c r="I3" s="78"/>
      <c r="J3" s="78"/>
    </row>
    <row r="4" spans="1:10" ht="14.45" customHeight="1" x14ac:dyDescent="0.2"/>
    <row r="5" spans="1:10" ht="14.45" customHeight="1" x14ac:dyDescent="0.2">
      <c r="A5" s="47" t="s">
        <v>54</v>
      </c>
      <c r="B5" s="98" t="s">
        <v>56</v>
      </c>
      <c r="C5" s="98"/>
      <c r="D5" s="98"/>
      <c r="E5" s="98"/>
      <c r="F5" s="98"/>
      <c r="G5" s="98"/>
      <c r="H5" s="98"/>
      <c r="I5" s="98"/>
      <c r="J5" s="98"/>
    </row>
    <row r="6" spans="1:10" ht="14.45" customHeight="1" x14ac:dyDescent="0.2">
      <c r="D6" s="93" t="s">
        <v>47</v>
      </c>
      <c r="E6" s="93"/>
      <c r="F6" s="93"/>
      <c r="H6" s="93" t="s">
        <v>48</v>
      </c>
      <c r="I6" s="93"/>
      <c r="J6" s="93"/>
    </row>
    <row r="7" spans="1:10" ht="36.4" customHeight="1" x14ac:dyDescent="0.2">
      <c r="A7" s="93" t="s">
        <v>57</v>
      </c>
      <c r="B7" s="93"/>
      <c r="D7" s="14" t="s">
        <v>58</v>
      </c>
      <c r="E7" s="3"/>
      <c r="F7" s="14" t="s">
        <v>59</v>
      </c>
      <c r="H7" s="14" t="s">
        <v>58</v>
      </c>
      <c r="I7" s="3"/>
      <c r="J7" s="14" t="s">
        <v>59</v>
      </c>
    </row>
    <row r="8" spans="1:10" ht="21.75" customHeight="1" x14ac:dyDescent="0.2">
      <c r="A8" s="103" t="s">
        <v>80</v>
      </c>
      <c r="B8" s="103"/>
      <c r="D8" s="60">
        <v>35729</v>
      </c>
      <c r="E8" s="76"/>
      <c r="F8" s="73">
        <v>1.6246448778333228E-6</v>
      </c>
      <c r="G8" s="76"/>
      <c r="H8" s="60">
        <v>120163032</v>
      </c>
      <c r="I8" s="76"/>
      <c r="J8" s="63">
        <v>5.1456212768419768E-3</v>
      </c>
    </row>
    <row r="9" spans="1:10" ht="21.75" customHeight="1" x14ac:dyDescent="0.2">
      <c r="A9" s="104" t="s">
        <v>81</v>
      </c>
      <c r="B9" s="104"/>
      <c r="D9" s="60">
        <v>0</v>
      </c>
      <c r="E9" s="76"/>
      <c r="F9" s="74">
        <v>0</v>
      </c>
      <c r="G9" s="76"/>
      <c r="H9" s="60">
        <f>4708333258+48622167707</f>
        <v>53330500965</v>
      </c>
      <c r="I9" s="76"/>
      <c r="J9" s="61">
        <v>2.1332200386000002</v>
      </c>
    </row>
    <row r="10" spans="1:10" ht="21.75" customHeight="1" x14ac:dyDescent="0.2">
      <c r="A10" s="94" t="s">
        <v>20</v>
      </c>
      <c r="B10" s="94"/>
      <c r="D10" s="28">
        <f>SUM(D8:D9)</f>
        <v>35729</v>
      </c>
      <c r="E10" s="76"/>
      <c r="F10" s="28">
        <f>SUM(F8:F9)</f>
        <v>1.6246448778333228E-6</v>
      </c>
      <c r="H10" s="28">
        <f>SUM(H8:H9)</f>
        <v>53450663997</v>
      </c>
      <c r="J10" s="70">
        <f>SUM(J8:J9)</f>
        <v>2.1383656598768424</v>
      </c>
    </row>
    <row r="13" spans="1:10" x14ac:dyDescent="0.2">
      <c r="H13" s="54"/>
    </row>
    <row r="15" spans="1:10" x14ac:dyDescent="0.2">
      <c r="F15" s="75"/>
    </row>
    <row r="19" spans="2:2" x14ac:dyDescent="0.2">
      <c r="B19" s="54"/>
    </row>
    <row r="20" spans="2:2" x14ac:dyDescent="0.2">
      <c r="B20" s="54"/>
    </row>
  </sheetData>
  <mergeCells count="10">
    <mergeCell ref="A10:B10"/>
    <mergeCell ref="A7:B7"/>
    <mergeCell ref="A8:B8"/>
    <mergeCell ref="A9:B9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11"/>
  <sheetViews>
    <sheetView rightToLeft="1" view="pageBreakPreview" zoomScaleNormal="100" zoomScaleSheetLayoutView="100" workbookViewId="0">
      <selection activeCell="H9" sqref="H9:H11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  <col min="8" max="8" width="12" bestFit="1" customWidth="1"/>
    <col min="9" max="9" width="13.85546875" bestFit="1" customWidth="1"/>
  </cols>
  <sheetData>
    <row r="1" spans="1:9" ht="29.1" customHeight="1" x14ac:dyDescent="0.2">
      <c r="A1" s="78" t="s">
        <v>0</v>
      </c>
      <c r="B1" s="78"/>
      <c r="C1" s="78"/>
      <c r="D1" s="78"/>
      <c r="E1" s="78"/>
      <c r="F1" s="78"/>
    </row>
    <row r="2" spans="1:9" ht="21.75" customHeight="1" x14ac:dyDescent="0.2">
      <c r="A2" s="78" t="s">
        <v>32</v>
      </c>
      <c r="B2" s="78"/>
      <c r="C2" s="78"/>
      <c r="D2" s="78"/>
      <c r="E2" s="78"/>
      <c r="F2" s="78"/>
    </row>
    <row r="3" spans="1:9" ht="21.75" customHeight="1" x14ac:dyDescent="0.2">
      <c r="A3" s="78" t="s">
        <v>2</v>
      </c>
      <c r="B3" s="78"/>
      <c r="C3" s="78"/>
      <c r="D3" s="78"/>
      <c r="E3" s="78"/>
      <c r="F3" s="78"/>
    </row>
    <row r="4" spans="1:9" ht="14.45" customHeight="1" x14ac:dyDescent="0.2"/>
    <row r="5" spans="1:9" ht="29.1" customHeight="1" x14ac:dyDescent="0.2">
      <c r="A5" s="47" t="s">
        <v>55</v>
      </c>
      <c r="B5" s="98" t="s">
        <v>44</v>
      </c>
      <c r="C5" s="98"/>
      <c r="D5" s="98"/>
      <c r="E5" s="98"/>
      <c r="F5" s="98"/>
    </row>
    <row r="6" spans="1:9" ht="14.45" customHeight="1" x14ac:dyDescent="0.2">
      <c r="D6" s="2" t="s">
        <v>47</v>
      </c>
      <c r="F6" s="2" t="s">
        <v>9</v>
      </c>
    </row>
    <row r="7" spans="1:9" ht="14.45" customHeight="1" x14ac:dyDescent="0.2">
      <c r="A7" s="93" t="s">
        <v>44</v>
      </c>
      <c r="B7" s="93"/>
      <c r="D7" s="4" t="s">
        <v>29</v>
      </c>
      <c r="F7" s="4" t="s">
        <v>29</v>
      </c>
    </row>
    <row r="8" spans="1:9" ht="21.75" customHeight="1" x14ac:dyDescent="0.2">
      <c r="A8" s="95" t="s">
        <v>44</v>
      </c>
      <c r="B8" s="95"/>
      <c r="D8" s="7">
        <v>0</v>
      </c>
      <c r="F8" s="7">
        <v>0</v>
      </c>
    </row>
    <row r="9" spans="1:9" ht="21.75" customHeight="1" x14ac:dyDescent="0.2">
      <c r="A9" s="96" t="s">
        <v>60</v>
      </c>
      <c r="B9" s="96"/>
      <c r="D9" s="12">
        <v>0</v>
      </c>
      <c r="F9" s="12">
        <v>7882883</v>
      </c>
      <c r="H9" s="54"/>
    </row>
    <row r="10" spans="1:9" ht="21.75" customHeight="1" x14ac:dyDescent="0.2">
      <c r="A10" s="97" t="s">
        <v>61</v>
      </c>
      <c r="B10" s="97"/>
      <c r="D10" s="13">
        <v>149424405</v>
      </c>
      <c r="F10" s="13">
        <v>11209173495</v>
      </c>
      <c r="H10" s="54"/>
      <c r="I10" s="23"/>
    </row>
    <row r="11" spans="1:9" ht="21.75" customHeight="1" x14ac:dyDescent="0.2">
      <c r="A11" s="94" t="s">
        <v>20</v>
      </c>
      <c r="B11" s="94"/>
      <c r="D11" s="10">
        <f>SUM(D8:D10)</f>
        <v>149424405</v>
      </c>
      <c r="F11" s="10">
        <f>SUM(F8:F10)</f>
        <v>11217056378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5"/>
  <sheetViews>
    <sheetView rightToLeft="1" view="pageBreakPreview" zoomScale="85" zoomScaleNormal="100" zoomScaleSheetLayoutView="85" workbookViewId="0">
      <selection activeCell="A15" sqref="A15"/>
    </sheetView>
  </sheetViews>
  <sheetFormatPr defaultRowHeight="12.75" x14ac:dyDescent="0.2"/>
  <cols>
    <col min="1" max="1" width="62.5703125" bestFit="1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5.5703125" bestFit="1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85546875" customWidth="1"/>
  </cols>
  <sheetData>
    <row r="1" spans="1:13" ht="29.1" customHeight="1" x14ac:dyDescent="0.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</row>
    <row r="2" spans="1:13" ht="21.75" customHeight="1" x14ac:dyDescent="0.2">
      <c r="A2" s="78" t="s">
        <v>32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</row>
    <row r="3" spans="1:13" ht="21.75" customHeight="1" x14ac:dyDescent="0.2">
      <c r="A3" s="78" t="s">
        <v>2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</row>
    <row r="4" spans="1:13" ht="14.45" customHeight="1" x14ac:dyDescent="0.2"/>
    <row r="5" spans="1:13" ht="14.45" customHeight="1" x14ac:dyDescent="0.2">
      <c r="A5" s="98" t="s">
        <v>65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</row>
    <row r="6" spans="1:13" ht="14.45" customHeight="1" x14ac:dyDescent="0.2">
      <c r="A6" s="93" t="s">
        <v>35</v>
      </c>
      <c r="C6" s="93" t="s">
        <v>47</v>
      </c>
      <c r="D6" s="93"/>
      <c r="E6" s="93"/>
      <c r="F6" s="93"/>
      <c r="G6" s="93"/>
      <c r="I6" s="93" t="s">
        <v>48</v>
      </c>
      <c r="J6" s="93"/>
      <c r="K6" s="93"/>
      <c r="L6" s="93"/>
      <c r="M6" s="93"/>
    </row>
    <row r="7" spans="1:13" ht="29.1" customHeight="1" x14ac:dyDescent="0.2">
      <c r="A7" s="93"/>
      <c r="C7" s="14" t="s">
        <v>63</v>
      </c>
      <c r="D7" s="3"/>
      <c r="E7" s="14" t="s">
        <v>62</v>
      </c>
      <c r="F7" s="3"/>
      <c r="G7" s="14" t="s">
        <v>64</v>
      </c>
      <c r="I7" s="14" t="s">
        <v>63</v>
      </c>
      <c r="J7" s="3"/>
      <c r="K7" s="14" t="s">
        <v>62</v>
      </c>
      <c r="L7" s="3"/>
      <c r="M7" s="14" t="s">
        <v>64</v>
      </c>
    </row>
    <row r="8" spans="1:13" ht="21.75" customHeight="1" x14ac:dyDescent="0.2">
      <c r="A8" s="16" t="s">
        <v>82</v>
      </c>
      <c r="C8" s="7">
        <v>0</v>
      </c>
      <c r="E8" s="7">
        <v>0</v>
      </c>
      <c r="G8" s="15">
        <f>SUM(C8:E8)</f>
        <v>0</v>
      </c>
      <c r="I8" s="7">
        <f>4708333258+48622167707</f>
        <v>53330500965</v>
      </c>
      <c r="K8" s="7">
        <v>0</v>
      </c>
      <c r="M8" s="15">
        <f>SUM(I8:K8)</f>
        <v>53330500965</v>
      </c>
    </row>
    <row r="9" spans="1:13" ht="21.75" customHeight="1" x14ac:dyDescent="0.2">
      <c r="A9" s="17" t="s">
        <v>83</v>
      </c>
      <c r="C9" s="12">
        <v>32949</v>
      </c>
      <c r="E9" s="12">
        <v>0</v>
      </c>
      <c r="G9" s="72">
        <f>SUM(C9:E9)</f>
        <v>32949</v>
      </c>
      <c r="I9" s="12">
        <v>120134369</v>
      </c>
      <c r="K9" s="12">
        <v>0</v>
      </c>
      <c r="M9" s="72">
        <f t="shared" ref="M9:M10" si="0">SUM(I9:K9)</f>
        <v>120134369</v>
      </c>
    </row>
    <row r="10" spans="1:13" ht="21.75" customHeight="1" x14ac:dyDescent="0.2">
      <c r="A10" s="18" t="s">
        <v>84</v>
      </c>
      <c r="C10" s="13">
        <v>2780</v>
      </c>
      <c r="E10" s="13">
        <v>0</v>
      </c>
      <c r="G10" s="13">
        <f>SUM(C10:E10)</f>
        <v>2780</v>
      </c>
      <c r="I10" s="13">
        <v>28663</v>
      </c>
      <c r="K10" s="13">
        <v>0</v>
      </c>
      <c r="M10" s="13">
        <f t="shared" si="0"/>
        <v>28663</v>
      </c>
    </row>
    <row r="11" spans="1:13" ht="21.75" customHeight="1" x14ac:dyDescent="0.2">
      <c r="A11" s="9" t="s">
        <v>20</v>
      </c>
      <c r="C11" s="10">
        <f>SUM(C8:C10)</f>
        <v>35729</v>
      </c>
      <c r="E11" s="10">
        <f>SUM(E8:E10)</f>
        <v>0</v>
      </c>
      <c r="G11" s="10">
        <f>SUM(G8:G10)</f>
        <v>35729</v>
      </c>
      <c r="I11" s="10">
        <f>SUM(I8:I10)</f>
        <v>53450663997</v>
      </c>
      <c r="K11" s="10">
        <f>SUM(K8:K10)</f>
        <v>0</v>
      </c>
      <c r="M11" s="10">
        <f>SUM(M8:M10)</f>
        <v>53450663997</v>
      </c>
    </row>
    <row r="15" spans="1:13" x14ac:dyDescent="0.2">
      <c r="A15" s="54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10</vt:i4>
      </vt:variant>
    </vt:vector>
  </HeadingPairs>
  <TitlesOfParts>
    <vt:vector size="21" baseType="lpstr">
      <vt:lpstr>0</vt:lpstr>
      <vt:lpstr>سهام</vt:lpstr>
      <vt:lpstr>اوراق مشتقه 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سود سپرده بانکی</vt:lpstr>
      <vt:lpstr>درآمد ناشی از فروش</vt:lpstr>
      <vt:lpstr>درآمد ناشی از تغییر قیمت اوراق</vt:lpstr>
      <vt:lpstr>'اوراق مشتقه '!Print_Area</vt:lpstr>
      <vt:lpstr>درآمد!Print_Area</vt:lpstr>
      <vt:lpstr>'درآمد سپرده بانکی'!Print_Area</vt:lpstr>
      <vt:lpstr>'درآمد سرمایه گذاری در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سپرده بانکی'!Print_Area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Soheil Sadegh Zadeh</dc:creator>
  <dc:description/>
  <cp:lastModifiedBy>Zahra Jafari</cp:lastModifiedBy>
  <dcterms:created xsi:type="dcterms:W3CDTF">2025-04-26T10:06:18Z</dcterms:created>
  <dcterms:modified xsi:type="dcterms:W3CDTF">2025-04-30T09:00:44Z</dcterms:modified>
</cp:coreProperties>
</file>