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sadeghzadeh\Desktop\011 بهمن\"/>
    </mc:Choice>
  </mc:AlternateContent>
  <xr:revisionPtr revIDLastSave="0" documentId="13_ncr:1_{4877626C-E76C-4C36-A974-8EE6637B5CE5}" xr6:coauthVersionLast="47" xr6:coauthVersionMax="47" xr10:uidLastSave="{00000000-0000-0000-0000-000000000000}"/>
  <bookViews>
    <workbookView xWindow="-120" yWindow="-120" windowWidth="24240" windowHeight="13140" tabRatio="831" xr2:uid="{00000000-000D-0000-FFFF-FFFF00000000}"/>
  </bookViews>
  <sheets>
    <sheet name="0" sheetId="22" r:id="rId1"/>
    <sheet name="سهام" sheetId="2" r:id="rId2"/>
    <sheet name="اوراق مشتقه" sheetId="3" r:id="rId3"/>
    <sheet name="واحدهای صندوق" sheetId="4" state="hidden" r:id="rId4"/>
    <sheet name="اوراق" sheetId="5" state="hidden" r:id="rId5"/>
    <sheet name="تعدیل قیمت" sheetId="6" state="hidden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state="hidden" r:id="rId10"/>
    <sheet name="درآمد سرمایه گذاری در اوراق به" sheetId="11" state="hidden" r:id="rId11"/>
    <sheet name="مبالغ تخصیصی اوراق" sheetId="12" state="hidden" r:id="rId12"/>
    <sheet name="درآمد سپرده بانکی" sheetId="13" r:id="rId13"/>
    <sheet name="سایر درآمدها" sheetId="14" r:id="rId14"/>
    <sheet name="درآمد سود سهام" sheetId="15" state="hidden" r:id="rId15"/>
    <sheet name="درآمد سود صندوق" sheetId="16" state="hidden" r:id="rId16"/>
    <sheet name="سود اوراق بهادار" sheetId="17" state="hidden" r:id="rId17"/>
    <sheet name="سود سپرده بانکی" sheetId="18" r:id="rId18"/>
    <sheet name="درآمد ناشی از فروش" sheetId="19" r:id="rId19"/>
    <sheet name="درآمد اعمال اختیار" sheetId="20" state="hidden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مشتقه'!$A$1:$AZ$10</definedName>
    <definedName name="_xlnm.Print_Area" localSheetId="5">'تعدیل قیمت'!$A$1:$N$8</definedName>
    <definedName name="_xlnm.Print_Area" localSheetId="7">درآمد!$A$1:$J$12</definedName>
    <definedName name="_xlnm.Print_Area" localSheetId="19">'درآمد اعمال اختیار'!$A$1:$Z$8</definedName>
    <definedName name="_xlnm.Print_Area" localSheetId="12">'درآمد سپرده بانکی'!$A$1:$F$13</definedName>
    <definedName name="_xlnm.Print_Area" localSheetId="10">'درآمد سرمایه گذاری در اوراق به'!$A$1:$S$8</definedName>
    <definedName name="_xlnm.Print_Area" localSheetId="8">'درآمد سرمایه گذاری در سهام'!$A$1:$V$12</definedName>
    <definedName name="_xlnm.Print_Area" localSheetId="9">'درآمد سرمایه گذاری در صندوق'!$A$1:$W$8</definedName>
    <definedName name="_xlnm.Print_Area" localSheetId="14">'درآمد سود سهام'!$A$1:$T$7</definedName>
    <definedName name="_xlnm.Print_Area" localSheetId="15">'درآمد سود صندوق'!$A$1:$L$7</definedName>
    <definedName name="_xlnm.Print_Area" localSheetId="20">'درآمد ناشی از تغییر قیمت اوراق'!$A$1:$Q$11</definedName>
    <definedName name="_xlnm.Print_Area" localSheetId="18">'درآمد ناشی از فروش'!$A$1:$Q$11</definedName>
    <definedName name="_xlnm.Print_Area" localSheetId="13">'سایر درآمدها'!$A$1:$F$12</definedName>
    <definedName name="_xlnm.Print_Area" localSheetId="6">سپرده!$A$1:$L$13</definedName>
    <definedName name="_xlnm.Print_Area" localSheetId="1">سهام!$A$1:$AA$12</definedName>
    <definedName name="_xlnm.Print_Area" localSheetId="16">'سود اوراق بهادار'!$A$1:$T$7</definedName>
    <definedName name="_xlnm.Print_Area" localSheetId="17">'سود سپرده بانکی'!$A$1:$M$13</definedName>
    <definedName name="_xlnm.Print_Area" localSheetId="11">'مبالغ تخصیصی اوراق'!$A$1:$R$19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9" l="1"/>
  <c r="J11" i="7" l="1"/>
  <c r="H11" i="7"/>
  <c r="F11" i="7"/>
  <c r="D11" i="7"/>
  <c r="Q8" i="19"/>
  <c r="T9" i="9"/>
  <c r="T10" i="9"/>
  <c r="R11" i="9"/>
  <c r="P11" i="9"/>
  <c r="L11" i="9"/>
  <c r="F10" i="8"/>
  <c r="J10" i="8" s="1"/>
  <c r="F8" i="8"/>
  <c r="J10" i="9"/>
  <c r="J11" i="9" s="1"/>
  <c r="H11" i="9"/>
  <c r="F11" i="9"/>
  <c r="AA10" i="2"/>
  <c r="AA9" i="2"/>
  <c r="O9" i="19"/>
  <c r="M9" i="19"/>
  <c r="K9" i="19"/>
  <c r="I9" i="19"/>
  <c r="G9" i="19"/>
  <c r="E9" i="19"/>
  <c r="C9" i="19"/>
  <c r="M11" i="18"/>
  <c r="K11" i="18"/>
  <c r="I11" i="18"/>
  <c r="G11" i="18"/>
  <c r="E11" i="18"/>
  <c r="C11" i="18"/>
  <c r="F12" i="13"/>
  <c r="D12" i="13"/>
  <c r="F9" i="8" s="1"/>
  <c r="J9" i="8" s="1"/>
  <c r="J8" i="8"/>
  <c r="Q9" i="19" l="1"/>
  <c r="V11" i="9"/>
  <c r="T11" i="9"/>
  <c r="J11" i="8"/>
  <c r="Q9" i="21"/>
  <c r="O9" i="21"/>
  <c r="M9" i="21"/>
  <c r="K9" i="21"/>
  <c r="I9" i="21"/>
  <c r="G9" i="21"/>
  <c r="E9" i="21"/>
  <c r="C9" i="21"/>
  <c r="F10" i="14"/>
  <c r="D10" i="14"/>
  <c r="F11" i="8"/>
  <c r="J10" i="7"/>
  <c r="L10" i="7" s="1"/>
  <c r="J8" i="7"/>
  <c r="W10" i="2"/>
  <c r="Y10" i="2"/>
  <c r="O10" i="2"/>
  <c r="Q10" i="2"/>
  <c r="M10" i="2"/>
  <c r="I10" i="2"/>
  <c r="G10" i="2"/>
  <c r="E10" i="2"/>
  <c r="L9" i="7" l="1"/>
  <c r="L8" i="7"/>
  <c r="L11" i="7" s="1"/>
  <c r="H10" i="8"/>
  <c r="H9" i="8"/>
  <c r="H8" i="8"/>
  <c r="H11" i="8" l="1"/>
</calcChain>
</file>

<file path=xl/sharedStrings.xml><?xml version="1.0" encoding="utf-8"?>
<sst xmlns="http://schemas.openxmlformats.org/spreadsheetml/2006/main" count="385" uniqueCount="163">
  <si>
    <t>صندوق سرمایه گذاری پشتوانه طلای لیان</t>
  </si>
  <si>
    <t>صورت وضعیت پرتفوی</t>
  </si>
  <si>
    <t>برای ماه منتهی به 1403/11/30</t>
  </si>
  <si>
    <t>-1</t>
  </si>
  <si>
    <t>سرمایه گذاری ها</t>
  </si>
  <si>
    <t>-1-1</t>
  </si>
  <si>
    <t>سرمایه گذاری در سهام و حق تقدم سهام</t>
  </si>
  <si>
    <t>1403/10/30</t>
  </si>
  <si>
    <t>تغییرات طی دوره</t>
  </si>
  <si>
    <t>1403/11/30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</si>
  <si>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</si>
  <si>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</si>
  <si>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</si>
  <si>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</si>
  <si>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</si>
  <si>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</si>
  <si>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</si>
  <si>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</si>
  <si>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</si>
  <si>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گواهي سپرده کالايي شمش طلا</t>
  </si>
  <si>
    <t>جمع</t>
  </si>
  <si>
    <t>نام سهام</t>
  </si>
  <si>
    <t>قیمت اعمال</t>
  </si>
  <si>
    <t>تاریخ اعمال</t>
  </si>
  <si>
    <t>نرخ سود موثر</t>
  </si>
  <si>
    <t>نوع موقعیت</t>
  </si>
  <si>
    <t>تعداد اوراق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</si>
  <si>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</si>
  <si>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</si>
  <si>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</si>
  <si>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</si>
  <si>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</si>
  <si>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</si>
  <si>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</si>
  <si>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</si>
  <si>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</si>
  <si>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</si>
  <si>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</si>
  <si>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</si>
  <si>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</si>
  <si>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</si>
  <si>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</si>
  <si>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</si>
  <si>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</si>
  <si>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</si>
  <si>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</si>
  <si>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</si>
  <si>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</si>
  <si>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</si>
  <si>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</si>
  <si>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</si>
  <si>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</si>
  <si>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</si>
  <si>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</si>
  <si>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</si>
  <si>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</si>
  <si>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</si>
  <si>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</si>
  <si>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</si>
  <si>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</si>
  <si>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</si>
  <si>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</si>
  <si>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</si>
  <si>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</si>
  <si>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</si>
  <si>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</si>
  <si>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</si>
  <si>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</si>
  <si>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</si>
  <si>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</si>
  <si>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</si>
  <si>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</si>
  <si>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</si>
  <si>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</si>
  <si>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</si>
  <si>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</si>
  <si>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</si>
  <si>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</si>
  <si>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</si>
  <si>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</si>
  <si>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</si>
  <si>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</si>
  <si>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</si>
  <si>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</si>
  <si>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</si>
  <si>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</si>
  <si>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</si>
  <si>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</si>
  <si>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</si>
  <si>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</si>
  <si>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</si>
  <si>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</si>
  <si>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</si>
  <si>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</si>
  <si>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</si>
  <si>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</si>
  <si>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</si>
  <si>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</si>
  <si>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</si>
  <si>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</si>
  <si>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</si>
  <si>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</si>
  <si>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</si>
  <si>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</si>
  <si>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</si>
  <si>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</si>
  <si>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</si>
  <si>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</si>
  <si>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</si>
  <si>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</si>
  <si>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</si>
  <si>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</si>
  <si>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</si>
  <si>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</si>
  <si>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</si>
  <si>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</si>
  <si>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</si>
  <si>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</si>
  <si>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</si>
  <si>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</si>
  <si>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</si>
  <si>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</si>
  <si>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</si>
  <si>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</si>
  <si>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</si>
  <si>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</si>
  <si>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</si>
  <si>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</si>
  <si>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</si>
  <si>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</si>
  <si>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</si>
  <si>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</si>
  <si>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</si>
  <si>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</si>
  <si>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</si>
  <si>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</si>
  <si>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</si>
  <si>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</si>
  <si>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</si>
  <si>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</si>
  <si>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</si>
  <si>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</si>
  <si>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</si>
  <si>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</si>
  <si>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</si>
  <si>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</si>
  <si>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</si>
  <si>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</si>
  <si>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 xml:space="preserve">سپرده کوتاه مدت موسسه اعتباری ملل </t>
  </si>
  <si>
    <t xml:space="preserve">سپرده کوتاه مدت بانک ملت </t>
  </si>
  <si>
    <t xml:space="preserve">سپرده کوتاه مدت بانک خاورمیانه </t>
  </si>
  <si>
    <t xml:space="preserve">سپرده بلند مدت موسسه اعتباری ملل </t>
  </si>
  <si>
    <t>سپرده کوتاه مدت بانک ملت</t>
  </si>
  <si>
    <t>قرارداد آتی صندوق طلا</t>
  </si>
  <si>
    <t xml:space="preserve">قرار داد آتی صندوق طلای لوتوس </t>
  </si>
  <si>
    <t xml:space="preserve">خرید </t>
  </si>
  <si>
    <t>مهر ماه 1404</t>
  </si>
  <si>
    <t>2-1-  اطلاعات آماری مرتبط با قراردادهای آتی توسط صندوق سرمایه گذاری:</t>
  </si>
  <si>
    <t>-----</t>
  </si>
  <si>
    <t>نماد</t>
  </si>
  <si>
    <t>ETCME04</t>
  </si>
  <si>
    <t>صورت وضعیت پورتفوی صندوق</t>
  </si>
  <si>
    <t xml:space="preserve">سپرده کوتاه  مدت موسسه اعتباری ملل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</si>
</sst>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1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1"/>
      <name val="Calibri"/>
      <family val="2"/>
    </font>
    <font>
      <b/>
      <sz val="16"/>
      <color rgb="FF000000"/>
      <name val="B Nazanin"/>
      <charset val="178"/>
    </font>
    <font>
      <sz val="10"/>
      <color rgb="FF000000"/>
      <name val="Arial"/>
      <family val="2"/>
    </font>
    <font>
      <sz val="14"/>
      <color rgb="FF000000"/>
      <name val="B Nazanin"/>
      <charset val="178"/>
    </font>
    <font>
      <b/>
      <sz val="16"/>
      <color rgb="FF1E90FF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87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top"/>
    </xf>
    <xf numFmtId="0" fontId="3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5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4" fillId="0" borderId="2" xfId="0" applyFont="1" applyFill="1" applyBorder="1" applyAlignment="1">
      <alignment horizontal="center" vertical="center"/>
    </xf>
    <xf numFmtId="0" fontId="4" fillId="0" borderId="0" xfId="0" quotePrefix="1" applyFont="1" applyFill="1" applyAlignment="1">
      <alignment horizontal="center" vertical="center"/>
    </xf>
    <xf numFmtId="0" fontId="2" fillId="0" borderId="0" xfId="0" quotePrefix="1" applyFont="1" applyFill="1" applyAlignment="1">
      <alignment horizontal="center" vertical="center"/>
    </xf>
    <xf numFmtId="37" fontId="4" fillId="0" borderId="2" xfId="0" applyNumberFormat="1" applyFont="1" applyFill="1" applyBorder="1" applyAlignment="1">
      <alignment horizontal="center" vertical="center"/>
    </xf>
    <xf numFmtId="37" fontId="4" fillId="0" borderId="6" xfId="0" applyNumberFormat="1" applyFont="1" applyFill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6" fillId="0" borderId="0" xfId="2"/>
    <xf numFmtId="9" fontId="0" fillId="0" borderId="0" xfId="1" applyFont="1" applyAlignment="1">
      <alignment horizontal="left"/>
    </xf>
    <xf numFmtId="10" fontId="0" fillId="0" borderId="0" xfId="1" applyNumberFormat="1" applyFont="1" applyAlignment="1">
      <alignment horizontal="left"/>
    </xf>
    <xf numFmtId="10" fontId="0" fillId="0" borderId="0" xfId="1" applyNumberFormat="1" applyFont="1" applyAlignment="1">
      <alignment horizontal="center" vertical="center"/>
    </xf>
    <xf numFmtId="9" fontId="4" fillId="0" borderId="6" xfId="1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10" fontId="4" fillId="0" borderId="0" xfId="1" applyNumberFormat="1" applyFont="1" applyFill="1" applyAlignment="1">
      <alignment horizontal="center" vertical="center"/>
    </xf>
    <xf numFmtId="10" fontId="4" fillId="0" borderId="5" xfId="1" applyNumberFormat="1" applyFont="1" applyFill="1" applyBorder="1" applyAlignment="1">
      <alignment horizontal="center" vertical="center"/>
    </xf>
    <xf numFmtId="10" fontId="4" fillId="0" borderId="6" xfId="1" applyNumberFormat="1" applyFont="1" applyFill="1" applyBorder="1" applyAlignment="1">
      <alignment horizontal="center" vertical="center"/>
    </xf>
    <xf numFmtId="10" fontId="4" fillId="0" borderId="0" xfId="1" applyNumberFormat="1" applyFont="1" applyFill="1" applyBorder="1" applyAlignment="1">
      <alignment horizontal="center" vertical="center"/>
    </xf>
    <xf numFmtId="10" fontId="4" fillId="0" borderId="4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 indent="1"/>
    </xf>
    <xf numFmtId="0" fontId="0" fillId="0" borderId="0" xfId="0" applyBorder="1" applyAlignment="1">
      <alignment horizontal="center" vertical="center"/>
    </xf>
    <xf numFmtId="37" fontId="4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horizontal="center" vertical="center"/>
    </xf>
    <xf numFmtId="37" fontId="4" fillId="0" borderId="4" xfId="0" applyNumberFormat="1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center" vertical="center"/>
    </xf>
    <xf numFmtId="164" fontId="0" fillId="0" borderId="0" xfId="1" applyNumberFormat="1" applyFont="1" applyAlignment="1">
      <alignment horizontal="left"/>
    </xf>
    <xf numFmtId="37" fontId="0" fillId="0" borderId="0" xfId="0" applyNumberFormat="1" applyAlignment="1">
      <alignment horizontal="left"/>
    </xf>
    <xf numFmtId="0" fontId="2" fillId="0" borderId="0" xfId="0" quotePrefix="1" applyFont="1" applyFill="1" applyAlignment="1">
      <alignment horizontal="right" vertical="center"/>
    </xf>
    <xf numFmtId="0" fontId="9" fillId="0" borderId="0" xfId="0" quotePrefix="1" applyFon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8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 indent="1"/>
    </xf>
    <xf numFmtId="0" fontId="4" fillId="0" borderId="4" xfId="0" applyFont="1" applyFill="1" applyBorder="1" applyAlignment="1">
      <alignment horizontal="right" vertical="center"/>
    </xf>
    <xf numFmtId="3" fontId="0" fillId="0" borderId="0" xfId="0" applyNumberFormat="1" applyFill="1" applyAlignment="1">
      <alignment horizontal="left"/>
    </xf>
    <xf numFmtId="0" fontId="7" fillId="0" borderId="0" xfId="2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 indent="1"/>
    </xf>
    <xf numFmtId="0" fontId="4" fillId="0" borderId="4" xfId="0" applyFont="1" applyFill="1" applyBorder="1" applyAlignment="1">
      <alignment horizontal="right" vertical="top"/>
    </xf>
    <xf numFmtId="0" fontId="3" fillId="0" borderId="6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right" vertical="center" indent="1" readingOrder="2"/>
    </xf>
    <xf numFmtId="0" fontId="3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5" xfId="0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right" vertical="top" indent="1"/>
    </xf>
    <xf numFmtId="0" fontId="4" fillId="0" borderId="0" xfId="0" applyFont="1" applyFill="1" applyAlignment="1">
      <alignment horizontal="right" vertical="top" indent="1"/>
    </xf>
    <xf numFmtId="0" fontId="4" fillId="0" borderId="5" xfId="0" applyFont="1" applyFill="1" applyBorder="1" applyAlignment="1">
      <alignment horizontal="right" vertical="top" inden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top" indent="1"/>
    </xf>
  </cellXfs>
  <cellStyles count="3">
    <cellStyle name="Normal" xfId="0" builtinId="0"/>
    <cellStyle name="Normal 2" xfId="2" xr:uid="{FF4B5F4D-8AA0-4426-98B4-DEACB581AC69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338571</xdr:colOff>
      <xdr:row>18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2CA391-1E62-4DE0-9722-6C002E88A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452104" y="0"/>
          <a:ext cx="3996171" cy="3533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7D9D4-2936-484E-8BD7-28337AE93221}">
  <dimension ref="A20:X22"/>
  <sheetViews>
    <sheetView showGridLines="0" rightToLeft="1" tabSelected="1" view="pageBreakPreview" zoomScaleNormal="100" zoomScaleSheetLayoutView="100" workbookViewId="0">
      <selection activeCell="A21" sqref="A21:G21"/>
    </sheetView>
  </sheetViews>
  <sheetFormatPr defaultRowHeight="15" x14ac:dyDescent="0.25"/>
  <cols>
    <col min="1" max="6" width="9.140625" style="29"/>
    <col min="7" max="7" width="5.5703125" style="29" customWidth="1"/>
    <col min="8" max="16384" width="9.140625" style="29"/>
  </cols>
  <sheetData>
    <row r="20" spans="1:24" ht="26.25" x14ac:dyDescent="0.25">
      <c r="A20" s="61" t="s">
        <v>0</v>
      </c>
      <c r="B20" s="61"/>
      <c r="C20" s="61"/>
      <c r="D20" s="61"/>
      <c r="E20" s="61"/>
      <c r="F20" s="61"/>
      <c r="G20" s="61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</row>
    <row r="21" spans="1:24" ht="26.25" x14ac:dyDescent="0.25">
      <c r="A21" s="61" t="s">
        <v>161</v>
      </c>
      <c r="B21" s="61"/>
      <c r="C21" s="61"/>
      <c r="D21" s="61"/>
      <c r="E21" s="61"/>
      <c r="F21" s="61"/>
      <c r="G21" s="61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</row>
    <row r="22" spans="1:24" ht="30" customHeight="1" x14ac:dyDescent="0.25">
      <c r="A22" s="61" t="s">
        <v>2</v>
      </c>
      <c r="B22" s="61"/>
      <c r="C22" s="61"/>
      <c r="D22" s="61"/>
      <c r="E22" s="61"/>
      <c r="F22" s="61"/>
      <c r="G22" s="61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</row>
  </sheetData>
  <mergeCells count="3">
    <mergeCell ref="A20:G20"/>
    <mergeCell ref="A22:G22"/>
    <mergeCell ref="A21:G21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sqref="A1:V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pans="1:22" ht="21.75" customHeight="1" x14ac:dyDescent="0.2">
      <c r="A2" s="64" t="s">
        <v>56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spans="1:22" ht="21.75" customHeight="1" x14ac:dyDescent="0.2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</row>
    <row r="4" spans="1:22" ht="14.45" customHeight="1" x14ac:dyDescent="0.2"/>
    <row r="5" spans="1:22" ht="14.45" customHeight="1" x14ac:dyDescent="0.2">
      <c r="A5" s="1" t="s">
        <v>78</v>
      </c>
      <c r="B5" s="65" t="s">
        <v>79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</row>
    <row r="6" spans="1:22" ht="14.45" customHeight="1" x14ac:dyDescent="0.2">
      <c r="D6" s="62" t="s">
        <v>71</v>
      </c>
      <c r="E6" s="62"/>
      <c r="F6" s="62"/>
      <c r="G6" s="62"/>
      <c r="H6" s="62"/>
      <c r="I6" s="62"/>
      <c r="J6" s="62"/>
      <c r="K6" s="62"/>
      <c r="L6" s="62"/>
      <c r="N6" s="62" t="s">
        <v>72</v>
      </c>
      <c r="O6" s="62"/>
      <c r="P6" s="62"/>
      <c r="Q6" s="62"/>
      <c r="R6" s="62"/>
      <c r="S6" s="62"/>
      <c r="T6" s="62"/>
      <c r="U6" s="62"/>
      <c r="V6" s="62"/>
    </row>
    <row r="7" spans="1:22" ht="14.45" customHeight="1" x14ac:dyDescent="0.2">
      <c r="D7" s="3"/>
      <c r="E7" s="3"/>
      <c r="F7" s="3"/>
      <c r="G7" s="3"/>
      <c r="H7" s="3"/>
      <c r="I7" s="3"/>
      <c r="J7" s="63" t="s">
        <v>20</v>
      </c>
      <c r="K7" s="63"/>
      <c r="L7" s="63"/>
      <c r="N7" s="3"/>
      <c r="O7" s="3"/>
      <c r="P7" s="3"/>
      <c r="Q7" s="3"/>
      <c r="R7" s="3"/>
      <c r="S7" s="3"/>
      <c r="T7" s="63" t="s">
        <v>20</v>
      </c>
      <c r="U7" s="63"/>
      <c r="V7" s="63"/>
    </row>
    <row r="8" spans="1:22" ht="14.45" customHeight="1" x14ac:dyDescent="0.2">
      <c r="A8" s="62" t="s">
        <v>31</v>
      </c>
      <c r="B8" s="62"/>
      <c r="D8" s="2" t="s">
        <v>80</v>
      </c>
      <c r="F8" s="2" t="s">
        <v>75</v>
      </c>
      <c r="H8" s="2" t="s">
        <v>76</v>
      </c>
      <c r="J8" s="4" t="s">
        <v>53</v>
      </c>
      <c r="K8" s="3"/>
      <c r="L8" s="4" t="s">
        <v>61</v>
      </c>
      <c r="N8" s="2" t="s">
        <v>80</v>
      </c>
      <c r="P8" s="2" t="s">
        <v>75</v>
      </c>
      <c r="R8" s="2" t="s">
        <v>76</v>
      </c>
      <c r="T8" s="4" t="s">
        <v>53</v>
      </c>
      <c r="U8" s="3"/>
      <c r="V8" s="4" t="s">
        <v>61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sqref="A1:R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1:18" ht="21.75" customHeight="1" x14ac:dyDescent="0.2">
      <c r="A2" s="64" t="s">
        <v>56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1:18" ht="21.75" customHeight="1" x14ac:dyDescent="0.2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18" ht="14.45" customHeight="1" x14ac:dyDescent="0.2"/>
    <row r="5" spans="1:18" ht="14.45" customHeight="1" x14ac:dyDescent="0.2">
      <c r="A5" s="1" t="s">
        <v>81</v>
      </c>
      <c r="B5" s="65" t="s">
        <v>82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spans="1:18" ht="14.45" customHeight="1" x14ac:dyDescent="0.2">
      <c r="D6" s="62" t="s">
        <v>71</v>
      </c>
      <c r="E6" s="62"/>
      <c r="F6" s="62"/>
      <c r="G6" s="62"/>
      <c r="H6" s="62"/>
      <c r="I6" s="62"/>
      <c r="J6" s="62"/>
      <c r="L6" s="62" t="s">
        <v>72</v>
      </c>
      <c r="M6" s="62"/>
      <c r="N6" s="62"/>
      <c r="O6" s="62"/>
      <c r="P6" s="62"/>
      <c r="Q6" s="62"/>
      <c r="R6" s="62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62" t="s">
        <v>83</v>
      </c>
      <c r="B8" s="62"/>
      <c r="D8" s="2" t="s">
        <v>84</v>
      </c>
      <c r="F8" s="2" t="s">
        <v>75</v>
      </c>
      <c r="H8" s="2" t="s">
        <v>76</v>
      </c>
      <c r="J8" s="2" t="s">
        <v>20</v>
      </c>
      <c r="L8" s="2" t="s">
        <v>84</v>
      </c>
      <c r="N8" s="2" t="s">
        <v>75</v>
      </c>
      <c r="P8" s="2" t="s">
        <v>76</v>
      </c>
      <c r="R8" s="2" t="s">
        <v>20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19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7" ht="21.75" customHeight="1" x14ac:dyDescent="0.2">
      <c r="A2" s="64" t="s">
        <v>56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17" ht="21.75" customHeight="1" x14ac:dyDescent="0.2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1:17" ht="14.45" customHeight="1" x14ac:dyDescent="0.2"/>
    <row r="5" spans="1:17" ht="14.45" customHeight="1" x14ac:dyDescent="0.2">
      <c r="A5" s="1" t="s">
        <v>85</v>
      </c>
      <c r="B5" s="65" t="s">
        <v>86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</row>
    <row r="6" spans="1:17" ht="29.1" customHeight="1" x14ac:dyDescent="0.2">
      <c r="M6" s="81" t="s">
        <v>87</v>
      </c>
      <c r="Q6" s="81" t="s">
        <v>88</v>
      </c>
    </row>
    <row r="7" spans="1:17" ht="14.45" customHeight="1" x14ac:dyDescent="0.2">
      <c r="A7" s="62" t="s">
        <v>89</v>
      </c>
      <c r="B7" s="62"/>
      <c r="D7" s="2" t="s">
        <v>90</v>
      </c>
      <c r="F7" s="2" t="s">
        <v>91</v>
      </c>
      <c r="H7" s="2" t="s">
        <v>26</v>
      </c>
      <c r="J7" s="62" t="s">
        <v>92</v>
      </c>
      <c r="K7" s="62"/>
      <c r="M7" s="81"/>
      <c r="O7" s="2" t="s">
        <v>93</v>
      </c>
      <c r="Q7" s="81"/>
    </row>
    <row r="8" spans="1:17" ht="14.45" customHeight="1" x14ac:dyDescent="0.2">
      <c r="A8" s="63" t="s">
        <v>94</v>
      </c>
      <c r="B8" s="85"/>
      <c r="D8" s="63" t="s">
        <v>95</v>
      </c>
      <c r="F8" s="4" t="s">
        <v>96</v>
      </c>
      <c r="H8" s="3"/>
      <c r="J8" s="3"/>
      <c r="K8" s="3"/>
      <c r="M8" s="3"/>
      <c r="O8" s="3"/>
      <c r="Q8" s="3"/>
    </row>
    <row r="9" spans="1:17" ht="14.45" customHeight="1" x14ac:dyDescent="0.2">
      <c r="A9" s="62"/>
      <c r="B9" s="62"/>
      <c r="D9" s="62"/>
      <c r="F9" s="4" t="s">
        <v>97</v>
      </c>
    </row>
    <row r="10" spans="1:17" ht="14.45" customHeight="1" x14ac:dyDescent="0.2">
      <c r="A10" s="63" t="s">
        <v>94</v>
      </c>
      <c r="B10" s="85"/>
      <c r="D10" s="63" t="s">
        <v>98</v>
      </c>
      <c r="F10" s="4" t="s">
        <v>96</v>
      </c>
    </row>
    <row r="11" spans="1:17" ht="14.45" customHeight="1" x14ac:dyDescent="0.2">
      <c r="A11" s="62"/>
      <c r="B11" s="62"/>
      <c r="D11" s="62"/>
      <c r="F11" s="4" t="s">
        <v>99</v>
      </c>
    </row>
    <row r="12" spans="1:17" ht="65.45" customHeight="1" x14ac:dyDescent="0.2">
      <c r="A12" s="82" t="s">
        <v>100</v>
      </c>
      <c r="B12" s="82"/>
      <c r="D12" s="11" t="s">
        <v>101</v>
      </c>
      <c r="F12" s="4" t="s">
        <v>102</v>
      </c>
    </row>
    <row r="13" spans="1:17" ht="14.45" customHeight="1" x14ac:dyDescent="0.2">
      <c r="A13" s="82" t="s">
        <v>103</v>
      </c>
      <c r="B13" s="83"/>
      <c r="D13" s="82" t="s">
        <v>103</v>
      </c>
      <c r="F13" s="4" t="s">
        <v>104</v>
      </c>
    </row>
    <row r="14" spans="1:17" ht="14.45" customHeight="1" x14ac:dyDescent="0.2">
      <c r="A14" s="84"/>
      <c r="B14" s="84"/>
      <c r="D14" s="84"/>
      <c r="F14" s="4" t="s">
        <v>105</v>
      </c>
    </row>
    <row r="15" spans="1:17" ht="14.45" customHeight="1" x14ac:dyDescent="0.2">
      <c r="A15" s="84"/>
      <c r="B15" s="84"/>
      <c r="D15" s="84"/>
      <c r="F15" s="4" t="s">
        <v>106</v>
      </c>
    </row>
    <row r="16" spans="1:17" ht="14.45" customHeight="1" x14ac:dyDescent="0.2">
      <c r="A16" s="81"/>
      <c r="B16" s="81"/>
      <c r="D16" s="81"/>
      <c r="F16" s="4" t="s">
        <v>107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62" t="s">
        <v>108</v>
      </c>
      <c r="B18" s="62"/>
      <c r="C18" s="62"/>
      <c r="D18" s="62"/>
      <c r="E18" s="62"/>
      <c r="F18" s="62"/>
      <c r="G18" s="62"/>
      <c r="H18" s="62"/>
      <c r="I18" s="62"/>
      <c r="J18" s="62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12"/>
  <sheetViews>
    <sheetView rightToLeft="1" view="pageBreakPreview" zoomScale="91" zoomScaleNormal="100" zoomScaleSheetLayoutView="91" workbookViewId="0">
      <selection activeCell="A7" sqref="A7:B7"/>
    </sheetView>
  </sheetViews>
  <sheetFormatPr defaultRowHeight="12.75" x14ac:dyDescent="0.2"/>
  <cols>
    <col min="1" max="1" width="7.8554687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19.42578125" customWidth="1"/>
  </cols>
  <sheetData>
    <row r="1" spans="1:6" ht="29.1" customHeight="1" x14ac:dyDescent="0.2">
      <c r="A1" s="64" t="s">
        <v>0</v>
      </c>
      <c r="B1" s="64"/>
      <c r="C1" s="64"/>
      <c r="D1" s="64"/>
      <c r="E1" s="64"/>
      <c r="F1" s="64"/>
    </row>
    <row r="2" spans="1:6" ht="21.75" customHeight="1" x14ac:dyDescent="0.2">
      <c r="A2" s="64" t="s">
        <v>56</v>
      </c>
      <c r="B2" s="64"/>
      <c r="C2" s="64"/>
      <c r="D2" s="64"/>
      <c r="E2" s="64"/>
      <c r="F2" s="64"/>
    </row>
    <row r="3" spans="1:6" ht="21.75" customHeight="1" x14ac:dyDescent="0.2">
      <c r="A3" s="64" t="s">
        <v>2</v>
      </c>
      <c r="B3" s="64"/>
      <c r="C3" s="64"/>
      <c r="D3" s="64"/>
      <c r="E3" s="64"/>
      <c r="F3" s="64"/>
    </row>
    <row r="4" spans="1:6" ht="14.45" customHeight="1" x14ac:dyDescent="0.2"/>
    <row r="5" spans="1:6" ht="19.5" customHeight="1" x14ac:dyDescent="0.2">
      <c r="A5" s="25" t="s">
        <v>78</v>
      </c>
      <c r="B5" s="65" t="s">
        <v>109</v>
      </c>
      <c r="C5" s="65"/>
      <c r="D5" s="65"/>
      <c r="E5" s="65"/>
      <c r="F5" s="65"/>
    </row>
    <row r="6" spans="1:6" ht="21.75" customHeight="1" x14ac:dyDescent="0.2">
      <c r="D6" s="2" t="s">
        <v>71</v>
      </c>
      <c r="F6" s="2" t="s">
        <v>72</v>
      </c>
    </row>
    <row r="7" spans="1:6" ht="43.5" customHeight="1" x14ac:dyDescent="0.2">
      <c r="A7" s="62" t="s">
        <v>110</v>
      </c>
      <c r="B7" s="62"/>
      <c r="D7" s="11" t="s">
        <v>111</v>
      </c>
      <c r="F7" s="11" t="s">
        <v>111</v>
      </c>
    </row>
    <row r="8" spans="1:6" ht="21.75" customHeight="1" x14ac:dyDescent="0.2">
      <c r="A8" s="78" t="s">
        <v>151</v>
      </c>
      <c r="B8" s="78"/>
      <c r="D8" s="15">
        <v>0</v>
      </c>
      <c r="E8" s="16"/>
      <c r="F8" s="15">
        <v>4708333258</v>
      </c>
    </row>
    <row r="9" spans="1:6" ht="21.75" customHeight="1" x14ac:dyDescent="0.2">
      <c r="A9" s="86" t="s">
        <v>162</v>
      </c>
      <c r="B9" s="86"/>
      <c r="D9" s="19">
        <v>0</v>
      </c>
      <c r="E9" s="16"/>
      <c r="F9" s="19">
        <v>48622138865</v>
      </c>
    </row>
    <row r="10" spans="1:6" ht="21.75" customHeight="1" x14ac:dyDescent="0.2">
      <c r="A10" s="79" t="s">
        <v>152</v>
      </c>
      <c r="B10" s="79"/>
      <c r="D10" s="20">
        <v>18425</v>
      </c>
      <c r="E10" s="16"/>
      <c r="F10" s="20">
        <v>18425</v>
      </c>
    </row>
    <row r="11" spans="1:6" ht="21.75" customHeight="1" x14ac:dyDescent="0.2">
      <c r="A11" s="80" t="s">
        <v>150</v>
      </c>
      <c r="B11" s="80"/>
      <c r="D11" s="21">
        <v>20011</v>
      </c>
      <c r="E11" s="16"/>
      <c r="F11" s="21">
        <v>20011</v>
      </c>
    </row>
    <row r="12" spans="1:6" ht="21.75" customHeight="1" thickBot="1" x14ac:dyDescent="0.25">
      <c r="A12" s="68" t="s">
        <v>20</v>
      </c>
      <c r="B12" s="68"/>
      <c r="D12" s="12">
        <f>SUM(D8:D11)</f>
        <v>38436</v>
      </c>
      <c r="E12" s="16"/>
      <c r="F12" s="12">
        <f>SUM(F8:F11)</f>
        <v>53330510559</v>
      </c>
    </row>
  </sheetData>
  <mergeCells count="10">
    <mergeCell ref="A8:B8"/>
    <mergeCell ref="A10:B10"/>
    <mergeCell ref="A11:B11"/>
    <mergeCell ref="A12:B12"/>
    <mergeCell ref="A1:F1"/>
    <mergeCell ref="A2:F2"/>
    <mergeCell ref="A3:F3"/>
    <mergeCell ref="B5:F5"/>
    <mergeCell ref="A7:B7"/>
    <mergeCell ref="A9:B9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3"/>
  <sheetViews>
    <sheetView rightToLeft="1" view="pageBreakPreview" zoomScale="111" zoomScaleNormal="100" zoomScaleSheetLayoutView="111" workbookViewId="0">
      <selection activeCell="F10" sqref="F10"/>
    </sheetView>
  </sheetViews>
  <sheetFormatPr defaultRowHeight="12.75" x14ac:dyDescent="0.2"/>
  <cols>
    <col min="1" max="1" width="7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</cols>
  <sheetData>
    <row r="1" spans="1:6" ht="29.1" customHeight="1" x14ac:dyDescent="0.2">
      <c r="A1" s="64" t="s">
        <v>0</v>
      </c>
      <c r="B1" s="64"/>
      <c r="C1" s="64"/>
      <c r="D1" s="64"/>
      <c r="E1" s="64"/>
      <c r="F1" s="64"/>
    </row>
    <row r="2" spans="1:6" ht="21.75" customHeight="1" x14ac:dyDescent="0.2">
      <c r="A2" s="64" t="s">
        <v>56</v>
      </c>
      <c r="B2" s="64"/>
      <c r="C2" s="64"/>
      <c r="D2" s="64"/>
      <c r="E2" s="64"/>
      <c r="F2" s="64"/>
    </row>
    <row r="3" spans="1:6" ht="21.75" customHeight="1" x14ac:dyDescent="0.2">
      <c r="A3" s="64" t="s">
        <v>2</v>
      </c>
      <c r="B3" s="64"/>
      <c r="C3" s="64"/>
      <c r="D3" s="64"/>
      <c r="E3" s="64"/>
      <c r="F3" s="64"/>
    </row>
    <row r="4" spans="1:6" ht="14.45" customHeight="1" x14ac:dyDescent="0.2"/>
    <row r="5" spans="1:6" ht="29.1" customHeight="1" x14ac:dyDescent="0.2">
      <c r="A5" s="25" t="s">
        <v>81</v>
      </c>
      <c r="B5" s="65" t="s">
        <v>68</v>
      </c>
      <c r="C5" s="65"/>
      <c r="D5" s="65"/>
      <c r="E5" s="65"/>
      <c r="F5" s="65"/>
    </row>
    <row r="6" spans="1:6" ht="14.45" customHeight="1" x14ac:dyDescent="0.2">
      <c r="D6" s="2" t="s">
        <v>71</v>
      </c>
      <c r="F6" s="2" t="s">
        <v>9</v>
      </c>
    </row>
    <row r="7" spans="1:6" ht="14.45" customHeight="1" x14ac:dyDescent="0.2">
      <c r="A7" s="62" t="s">
        <v>68</v>
      </c>
      <c r="B7" s="62"/>
      <c r="D7" s="4" t="s">
        <v>53</v>
      </c>
      <c r="F7" s="4" t="s">
        <v>53</v>
      </c>
    </row>
    <row r="8" spans="1:6" ht="21.75" customHeight="1" x14ac:dyDescent="0.2">
      <c r="A8" s="76" t="s">
        <v>112</v>
      </c>
      <c r="B8" s="76"/>
      <c r="D8" s="20">
        <v>0</v>
      </c>
      <c r="E8" s="16"/>
      <c r="F8" s="20">
        <v>7882883</v>
      </c>
    </row>
    <row r="9" spans="1:6" ht="21.75" customHeight="1" x14ac:dyDescent="0.2">
      <c r="A9" s="77" t="s">
        <v>113</v>
      </c>
      <c r="B9" s="77"/>
      <c r="D9" s="21">
        <v>2236068131</v>
      </c>
      <c r="E9" s="16"/>
      <c r="F9" s="21">
        <v>7219902921</v>
      </c>
    </row>
    <row r="10" spans="1:6" ht="21.75" customHeight="1" x14ac:dyDescent="0.2">
      <c r="A10" s="68" t="s">
        <v>20</v>
      </c>
      <c r="B10" s="68"/>
      <c r="D10" s="12">
        <f>SUM(D8:D9)</f>
        <v>2236068131</v>
      </c>
      <c r="E10" s="16"/>
      <c r="F10" s="12">
        <f>SUM(F8:F9)</f>
        <v>7227785804</v>
      </c>
    </row>
    <row r="12" spans="1:6" x14ac:dyDescent="0.2">
      <c r="D12" s="55"/>
      <c r="E12" s="54"/>
      <c r="F12" s="55"/>
    </row>
    <row r="13" spans="1:6" x14ac:dyDescent="0.2">
      <c r="D13" s="54"/>
      <c r="E13" s="54"/>
      <c r="F13" s="54"/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1:19" ht="21.75" customHeight="1" x14ac:dyDescent="0.2">
      <c r="A2" s="64" t="s">
        <v>56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19" ht="21.75" customHeight="1" x14ac:dyDescent="0.2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1:19" ht="14.45" customHeight="1" x14ac:dyDescent="0.2"/>
    <row r="5" spans="1:19" ht="14.45" customHeight="1" x14ac:dyDescent="0.2">
      <c r="A5" s="65" t="s">
        <v>74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</row>
    <row r="6" spans="1:19" ht="14.45" customHeight="1" x14ac:dyDescent="0.2">
      <c r="A6" s="62" t="s">
        <v>21</v>
      </c>
      <c r="C6" s="62" t="s">
        <v>114</v>
      </c>
      <c r="D6" s="62"/>
      <c r="E6" s="62"/>
      <c r="F6" s="62"/>
      <c r="G6" s="62"/>
      <c r="I6" s="62" t="s">
        <v>71</v>
      </c>
      <c r="J6" s="62"/>
      <c r="K6" s="62"/>
      <c r="L6" s="62"/>
      <c r="M6" s="62"/>
      <c r="O6" s="62" t="s">
        <v>72</v>
      </c>
      <c r="P6" s="62"/>
      <c r="Q6" s="62"/>
      <c r="R6" s="62"/>
      <c r="S6" s="62"/>
    </row>
    <row r="7" spans="1:19" ht="29.1" customHeight="1" x14ac:dyDescent="0.2">
      <c r="A7" s="62"/>
      <c r="C7" s="11" t="s">
        <v>115</v>
      </c>
      <c r="D7" s="3"/>
      <c r="E7" s="11" t="s">
        <v>116</v>
      </c>
      <c r="F7" s="3"/>
      <c r="G7" s="11" t="s">
        <v>117</v>
      </c>
      <c r="I7" s="11" t="s">
        <v>118</v>
      </c>
      <c r="J7" s="3"/>
      <c r="K7" s="11" t="s">
        <v>119</v>
      </c>
      <c r="L7" s="3"/>
      <c r="M7" s="11" t="s">
        <v>120</v>
      </c>
      <c r="O7" s="11" t="s">
        <v>118</v>
      </c>
      <c r="P7" s="3"/>
      <c r="Q7" s="11" t="s">
        <v>119</v>
      </c>
      <c r="R7" s="3"/>
      <c r="S7" s="11" t="s">
        <v>120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21.75" customHeight="1" x14ac:dyDescent="0.2">
      <c r="A2" s="64" t="s">
        <v>56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21.75" customHeight="1" x14ac:dyDescent="0.2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1" ht="14.45" customHeight="1" x14ac:dyDescent="0.2"/>
    <row r="5" spans="1:11" ht="14.45" customHeight="1" x14ac:dyDescent="0.2">
      <c r="A5" s="65" t="s">
        <v>80</v>
      </c>
      <c r="B5" s="65"/>
      <c r="C5" s="65"/>
      <c r="D5" s="65"/>
      <c r="E5" s="65"/>
      <c r="F5" s="65"/>
      <c r="G5" s="65"/>
      <c r="H5" s="65"/>
      <c r="I5" s="65"/>
      <c r="J5" s="65"/>
      <c r="K5" s="65"/>
    </row>
    <row r="6" spans="1:11" ht="14.45" customHeight="1" x14ac:dyDescent="0.2">
      <c r="I6" s="2" t="s">
        <v>71</v>
      </c>
      <c r="K6" s="2" t="s">
        <v>72</v>
      </c>
    </row>
    <row r="7" spans="1:11" ht="29.1" customHeight="1" x14ac:dyDescent="0.2">
      <c r="A7" s="2" t="s">
        <v>121</v>
      </c>
      <c r="C7" s="10" t="s">
        <v>122</v>
      </c>
      <c r="E7" s="10" t="s">
        <v>123</v>
      </c>
      <c r="G7" s="10" t="s">
        <v>124</v>
      </c>
      <c r="I7" s="11" t="s">
        <v>125</v>
      </c>
      <c r="K7" s="11" t="s">
        <v>125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1:19" ht="21.75" customHeight="1" x14ac:dyDescent="0.2">
      <c r="A2" s="64" t="s">
        <v>56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19" ht="21.75" customHeight="1" x14ac:dyDescent="0.2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1:19" ht="14.45" customHeight="1" x14ac:dyDescent="0.2"/>
    <row r="5" spans="1:19" ht="14.45" customHeight="1" x14ac:dyDescent="0.2">
      <c r="A5" s="65" t="s">
        <v>126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</row>
    <row r="6" spans="1:19" ht="14.45" customHeight="1" x14ac:dyDescent="0.2">
      <c r="A6" s="62" t="s">
        <v>59</v>
      </c>
      <c r="I6" s="62" t="s">
        <v>71</v>
      </c>
      <c r="J6" s="62"/>
      <c r="K6" s="62"/>
      <c r="L6" s="62"/>
      <c r="M6" s="62"/>
      <c r="O6" s="62" t="s">
        <v>72</v>
      </c>
      <c r="P6" s="62"/>
      <c r="Q6" s="62"/>
      <c r="R6" s="62"/>
      <c r="S6" s="62"/>
    </row>
    <row r="7" spans="1:19" ht="29.1" customHeight="1" x14ac:dyDescent="0.2">
      <c r="A7" s="62"/>
      <c r="C7" s="10" t="s">
        <v>127</v>
      </c>
      <c r="E7" s="10" t="s">
        <v>41</v>
      </c>
      <c r="G7" s="10" t="s">
        <v>128</v>
      </c>
      <c r="I7" s="11" t="s">
        <v>129</v>
      </c>
      <c r="J7" s="3"/>
      <c r="K7" s="11" t="s">
        <v>119</v>
      </c>
      <c r="L7" s="3"/>
      <c r="M7" s="11" t="s">
        <v>130</v>
      </c>
      <c r="O7" s="11" t="s">
        <v>129</v>
      </c>
      <c r="P7" s="3"/>
      <c r="Q7" s="11" t="s">
        <v>119</v>
      </c>
      <c r="R7" s="3"/>
      <c r="S7" s="11" t="s">
        <v>130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11"/>
  <sheetViews>
    <sheetView rightToLeft="1" view="pageBreakPreview" zoomScale="105" zoomScaleNormal="100" zoomScaleSheetLayoutView="105" workbookViewId="0">
      <selection activeCell="M23" sqref="M23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3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5" max="15" width="13.42578125" bestFit="1" customWidth="1"/>
  </cols>
  <sheetData>
    <row r="1" spans="1:16" ht="29.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6" ht="21.75" customHeight="1" x14ac:dyDescent="0.2">
      <c r="A2" s="64" t="s">
        <v>56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6" ht="21.75" customHeight="1" x14ac:dyDescent="0.2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6" ht="14.45" customHeight="1" x14ac:dyDescent="0.2"/>
    <row r="5" spans="1:16" ht="21.75" customHeight="1" x14ac:dyDescent="0.2">
      <c r="A5" s="66" t="s">
        <v>131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6" ht="14.45" customHeight="1" x14ac:dyDescent="0.2">
      <c r="A6" s="62" t="s">
        <v>59</v>
      </c>
      <c r="C6" s="62" t="s">
        <v>71</v>
      </c>
      <c r="D6" s="62"/>
      <c r="E6" s="62"/>
      <c r="F6" s="62"/>
      <c r="G6" s="62"/>
      <c r="I6" s="62" t="s">
        <v>72</v>
      </c>
      <c r="J6" s="62"/>
      <c r="K6" s="62"/>
      <c r="L6" s="62"/>
      <c r="M6" s="62"/>
    </row>
    <row r="7" spans="1:16" ht="29.1" customHeight="1" x14ac:dyDescent="0.2">
      <c r="A7" s="62"/>
      <c r="C7" s="11" t="s">
        <v>129</v>
      </c>
      <c r="D7" s="3"/>
      <c r="E7" s="11" t="s">
        <v>119</v>
      </c>
      <c r="F7" s="3"/>
      <c r="G7" s="11" t="s">
        <v>130</v>
      </c>
      <c r="I7" s="11" t="s">
        <v>129</v>
      </c>
      <c r="J7" s="3"/>
      <c r="K7" s="11" t="s">
        <v>119</v>
      </c>
      <c r="L7" s="3"/>
      <c r="M7" s="11" t="s">
        <v>130</v>
      </c>
    </row>
    <row r="8" spans="1:16" ht="21.75" customHeight="1" x14ac:dyDescent="0.2">
      <c r="A8" s="7" t="s">
        <v>151</v>
      </c>
      <c r="C8" s="15">
        <v>0</v>
      </c>
      <c r="D8" s="16"/>
      <c r="E8" s="15">
        <v>-5404063</v>
      </c>
      <c r="F8" s="16"/>
      <c r="G8" s="26">
        <v>5404063</v>
      </c>
      <c r="H8" s="16"/>
      <c r="I8" s="15">
        <v>4708333258</v>
      </c>
      <c r="J8" s="16"/>
      <c r="K8" s="15">
        <v>2300417</v>
      </c>
      <c r="L8" s="16"/>
      <c r="M8" s="15">
        <v>4706032841</v>
      </c>
      <c r="O8" s="22"/>
      <c r="P8" s="22"/>
    </row>
    <row r="9" spans="1:16" ht="21.75" customHeight="1" x14ac:dyDescent="0.2">
      <c r="A9" s="8" t="s">
        <v>149</v>
      </c>
      <c r="C9" s="20">
        <v>18425</v>
      </c>
      <c r="D9" s="16"/>
      <c r="E9" s="20">
        <v>0</v>
      </c>
      <c r="F9" s="16"/>
      <c r="G9" s="20">
        <v>18425</v>
      </c>
      <c r="H9" s="16"/>
      <c r="I9" s="20">
        <v>18425</v>
      </c>
      <c r="J9" s="16"/>
      <c r="K9" s="20">
        <v>0</v>
      </c>
      <c r="L9" s="16"/>
      <c r="M9" s="20">
        <v>18425</v>
      </c>
    </row>
    <row r="10" spans="1:16" ht="21.75" customHeight="1" x14ac:dyDescent="0.2">
      <c r="A10" s="9" t="s">
        <v>150</v>
      </c>
      <c r="C10" s="21">
        <v>20011</v>
      </c>
      <c r="D10" s="16"/>
      <c r="E10" s="21">
        <v>0</v>
      </c>
      <c r="F10" s="16"/>
      <c r="G10" s="21">
        <v>20011</v>
      </c>
      <c r="H10" s="16"/>
      <c r="I10" s="21">
        <v>20011</v>
      </c>
      <c r="J10" s="16"/>
      <c r="K10" s="21">
        <v>0</v>
      </c>
      <c r="L10" s="16"/>
      <c r="M10" s="21">
        <v>20011</v>
      </c>
    </row>
    <row r="11" spans="1:16" ht="21.75" customHeight="1" x14ac:dyDescent="0.2">
      <c r="A11" s="6" t="s">
        <v>20</v>
      </c>
      <c r="C11" s="12">
        <f>SUM(C8:C10)</f>
        <v>38436</v>
      </c>
      <c r="D11" s="16"/>
      <c r="E11" s="12">
        <f>SUM(E8:E10)</f>
        <v>-5404063</v>
      </c>
      <c r="F11" s="16"/>
      <c r="G11" s="12">
        <f>SUM(G8:G10)</f>
        <v>5442499</v>
      </c>
      <c r="H11" s="16"/>
      <c r="I11" s="12">
        <f>SUM(I8:I10)</f>
        <v>4708371694</v>
      </c>
      <c r="J11" s="16"/>
      <c r="K11" s="12">
        <f>SUM(K8:K10)</f>
        <v>2300417</v>
      </c>
      <c r="L11" s="16"/>
      <c r="M11" s="12">
        <f>SUM(M8:M10)</f>
        <v>4706071277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18"/>
  <sheetViews>
    <sheetView rightToLeft="1" view="pageBreakPreview" zoomScale="94" zoomScaleNormal="93" zoomScaleSheetLayoutView="94" workbookViewId="0">
      <selection activeCell="A8" sqref="A8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20" customWidth="1"/>
    <col min="6" max="6" width="1.28515625" customWidth="1"/>
    <col min="7" max="7" width="18" customWidth="1"/>
    <col min="8" max="8" width="1.28515625" customWidth="1"/>
    <col min="9" max="9" width="22" bestFit="1" customWidth="1"/>
    <col min="10" max="10" width="1.28515625" customWidth="1"/>
    <col min="11" max="11" width="10.42578125" customWidth="1"/>
    <col min="12" max="12" width="1.28515625" customWidth="1"/>
    <col min="13" max="13" width="18.5703125" customWidth="1"/>
    <col min="14" max="14" width="1.28515625" customWidth="1"/>
    <col min="15" max="15" width="17.140625" customWidth="1"/>
    <col min="16" max="16" width="1.28515625" customWidth="1"/>
    <col min="17" max="17" width="27" customWidth="1"/>
    <col min="19" max="19" width="14.7109375" bestFit="1" customWidth="1"/>
  </cols>
  <sheetData>
    <row r="1" spans="1:20" ht="29.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20" ht="21.75" customHeight="1" x14ac:dyDescent="0.2">
      <c r="A2" s="64" t="s">
        <v>56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20" ht="21.75" customHeight="1" x14ac:dyDescent="0.2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1:20" ht="14.45" customHeight="1" x14ac:dyDescent="0.2"/>
    <row r="5" spans="1:20" ht="21.75" customHeight="1" x14ac:dyDescent="0.2">
      <c r="A5" s="66" t="s">
        <v>132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</row>
    <row r="6" spans="1:20" ht="14.45" customHeight="1" x14ac:dyDescent="0.2">
      <c r="A6" s="62" t="s">
        <v>59</v>
      </c>
      <c r="C6" s="62" t="s">
        <v>71</v>
      </c>
      <c r="D6" s="62"/>
      <c r="E6" s="62"/>
      <c r="F6" s="62"/>
      <c r="G6" s="62"/>
      <c r="H6" s="62"/>
      <c r="I6" s="62"/>
      <c r="J6" s="16"/>
      <c r="K6" s="62" t="s">
        <v>72</v>
      </c>
      <c r="L6" s="62"/>
      <c r="M6" s="62"/>
      <c r="N6" s="62"/>
      <c r="O6" s="62"/>
      <c r="P6" s="62"/>
      <c r="Q6" s="62"/>
    </row>
    <row r="7" spans="1:20" ht="29.1" customHeight="1" x14ac:dyDescent="0.2">
      <c r="A7" s="62"/>
      <c r="C7" s="11" t="s">
        <v>13</v>
      </c>
      <c r="D7" s="17"/>
      <c r="E7" s="11" t="s">
        <v>133</v>
      </c>
      <c r="F7" s="17"/>
      <c r="G7" s="11" t="s">
        <v>134</v>
      </c>
      <c r="H7" s="17"/>
      <c r="I7" s="11" t="s">
        <v>135</v>
      </c>
      <c r="J7" s="16"/>
      <c r="K7" s="11" t="s">
        <v>13</v>
      </c>
      <c r="L7" s="17"/>
      <c r="M7" s="11" t="s">
        <v>133</v>
      </c>
      <c r="N7" s="17"/>
      <c r="O7" s="11" t="s">
        <v>134</v>
      </c>
      <c r="P7" s="17"/>
      <c r="Q7" s="11" t="s">
        <v>135</v>
      </c>
    </row>
    <row r="8" spans="1:20" ht="31.5" customHeight="1" x14ac:dyDescent="0.2">
      <c r="A8" s="59" t="s">
        <v>77</v>
      </c>
      <c r="C8" s="18">
        <v>83023</v>
      </c>
      <c r="D8" s="16"/>
      <c r="E8" s="18">
        <v>658825951617</v>
      </c>
      <c r="F8" s="16"/>
      <c r="G8" s="18">
        <v>583123707607</v>
      </c>
      <c r="H8" s="16"/>
      <c r="I8" s="18">
        <f>E8-G8</f>
        <v>75702244010</v>
      </c>
      <c r="J8" s="16"/>
      <c r="K8" s="18">
        <v>111736</v>
      </c>
      <c r="L8" s="16"/>
      <c r="M8" s="18">
        <v>859933986385</v>
      </c>
      <c r="N8" s="16"/>
      <c r="O8" s="18">
        <v>781731752138</v>
      </c>
      <c r="P8" s="16"/>
      <c r="Q8" s="18">
        <f>M8-O8</f>
        <v>78202234247</v>
      </c>
      <c r="S8" s="22"/>
      <c r="T8" s="22"/>
    </row>
    <row r="9" spans="1:20" ht="33.75" customHeight="1" thickBot="1" x14ac:dyDescent="0.25">
      <c r="A9" s="6" t="s">
        <v>20</v>
      </c>
      <c r="C9" s="12">
        <f>SUM(C8)</f>
        <v>83023</v>
      </c>
      <c r="D9" s="16"/>
      <c r="E9" s="12">
        <f>SUM(E8)</f>
        <v>658825951617</v>
      </c>
      <c r="F9" s="16"/>
      <c r="G9" s="12">
        <f>SUM(G8)</f>
        <v>583123707607</v>
      </c>
      <c r="H9" s="16"/>
      <c r="I9" s="12">
        <f>SUM(I8)</f>
        <v>75702244010</v>
      </c>
      <c r="J9" s="16"/>
      <c r="K9" s="12">
        <f>SUM(K8)</f>
        <v>111736</v>
      </c>
      <c r="L9" s="16"/>
      <c r="M9" s="12">
        <f>SUM(M8)</f>
        <v>859933986385</v>
      </c>
      <c r="N9" s="16"/>
      <c r="O9" s="12">
        <f>SUM(O8)</f>
        <v>781731752138</v>
      </c>
      <c r="P9" s="16"/>
      <c r="Q9" s="12">
        <f>SUM(Q8)</f>
        <v>78202234247</v>
      </c>
    </row>
    <row r="11" spans="1:20" x14ac:dyDescent="0.2">
      <c r="K11" s="54"/>
      <c r="L11" s="54"/>
      <c r="M11" s="54"/>
      <c r="N11" s="54"/>
      <c r="O11" s="54"/>
      <c r="P11" s="54"/>
      <c r="Q11" s="54"/>
      <c r="R11" s="54"/>
    </row>
    <row r="12" spans="1:20" x14ac:dyDescent="0.2">
      <c r="K12" s="54"/>
      <c r="L12" s="54"/>
      <c r="M12" s="54"/>
      <c r="N12" s="54"/>
      <c r="O12" s="54"/>
      <c r="P12" s="54"/>
      <c r="Q12" s="54"/>
      <c r="R12" s="54"/>
    </row>
    <row r="13" spans="1:20" x14ac:dyDescent="0.2">
      <c r="K13" s="54"/>
      <c r="L13" s="54"/>
      <c r="M13" s="54"/>
      <c r="N13" s="54"/>
      <c r="O13" s="54"/>
      <c r="P13" s="54"/>
      <c r="Q13" s="54"/>
      <c r="R13" s="54"/>
    </row>
    <row r="14" spans="1:20" x14ac:dyDescent="0.2">
      <c r="I14" s="22"/>
      <c r="K14" s="54"/>
      <c r="L14" s="54"/>
      <c r="M14" s="54"/>
      <c r="N14" s="54"/>
      <c r="O14" s="54"/>
      <c r="P14" s="54"/>
      <c r="Q14" s="60"/>
      <c r="R14" s="54"/>
    </row>
    <row r="15" spans="1:20" x14ac:dyDescent="0.2">
      <c r="K15" s="54"/>
      <c r="L15" s="54"/>
      <c r="M15" s="54"/>
      <c r="N15" s="54"/>
      <c r="O15" s="54"/>
      <c r="P15" s="54"/>
      <c r="Q15" s="54"/>
      <c r="R15" s="54"/>
    </row>
    <row r="16" spans="1:20" x14ac:dyDescent="0.2">
      <c r="I16" s="22"/>
      <c r="K16" s="54"/>
      <c r="L16" s="54"/>
      <c r="M16" s="54"/>
      <c r="N16" s="54"/>
      <c r="O16" s="54"/>
      <c r="P16" s="54"/>
      <c r="Q16" s="54"/>
      <c r="R16" s="54"/>
    </row>
    <row r="17" spans="11:18" x14ac:dyDescent="0.2">
      <c r="K17" s="54"/>
      <c r="L17" s="54"/>
      <c r="M17" s="54"/>
      <c r="N17" s="54"/>
      <c r="O17" s="54"/>
      <c r="P17" s="54"/>
      <c r="Q17" s="54"/>
      <c r="R17" s="54"/>
    </row>
    <row r="18" spans="11:18" x14ac:dyDescent="0.2">
      <c r="K18" s="54"/>
      <c r="L18" s="54"/>
      <c r="M18" s="54"/>
      <c r="N18" s="54"/>
      <c r="O18" s="54"/>
      <c r="P18" s="54"/>
      <c r="Q18" s="54"/>
      <c r="R18" s="54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17"/>
  <sheetViews>
    <sheetView rightToLeft="1" view="pageBreakPreview" zoomScaleNormal="100" zoomScaleSheetLayoutView="100" workbookViewId="0">
      <selection activeCell="A8" sqref="A8:C8"/>
    </sheetView>
  </sheetViews>
  <sheetFormatPr defaultRowHeight="12.75" x14ac:dyDescent="0.2"/>
  <cols>
    <col min="1" max="1" width="4" customWidth="1"/>
    <col min="2" max="2" width="3.85546875" customWidth="1"/>
    <col min="3" max="3" width="23.42578125" customWidth="1"/>
    <col min="4" max="4" width="1.28515625" customWidth="1"/>
    <col min="5" max="5" width="11.7109375" customWidth="1"/>
    <col min="6" max="6" width="1.28515625" customWidth="1"/>
    <col min="7" max="7" width="21.85546875" customWidth="1"/>
    <col min="8" max="8" width="1.28515625" customWidth="1"/>
    <col min="9" max="9" width="20.28515625" customWidth="1"/>
    <col min="10" max="10" width="1.28515625" customWidth="1"/>
    <col min="11" max="11" width="14.28515625" customWidth="1"/>
    <col min="12" max="12" width="1.28515625" customWidth="1"/>
    <col min="13" max="13" width="21" customWidth="1"/>
    <col min="14" max="14" width="1.28515625" customWidth="1"/>
    <col min="15" max="15" width="14.28515625" customWidth="1"/>
    <col min="16" max="16" width="1.28515625" customWidth="1"/>
    <col min="17" max="17" width="20.42578125" customWidth="1"/>
    <col min="18" max="18" width="1.28515625" customWidth="1"/>
    <col min="19" max="19" width="15.5703125" customWidth="1"/>
    <col min="20" max="20" width="1.28515625" customWidth="1"/>
    <col min="21" max="21" width="18.7109375" customWidth="1"/>
    <col min="22" max="22" width="1.28515625" customWidth="1"/>
    <col min="23" max="23" width="18.42578125" customWidth="1"/>
    <col min="24" max="24" width="1.28515625" customWidth="1"/>
    <col min="25" max="25" width="21.5703125" customWidth="1"/>
    <col min="26" max="26" width="1.28515625" customWidth="1"/>
    <col min="27" max="27" width="19.140625" customWidth="1"/>
  </cols>
  <sheetData>
    <row r="1" spans="1:29" ht="29.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</row>
    <row r="2" spans="1:29" ht="21.75" customHeight="1" x14ac:dyDescent="0.2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</row>
    <row r="3" spans="1:29" ht="21.75" customHeight="1" x14ac:dyDescent="0.2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</row>
    <row r="4" spans="1:29" ht="18" customHeight="1" x14ac:dyDescent="0.2">
      <c r="A4" s="1" t="s">
        <v>3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</row>
    <row r="5" spans="1:29" ht="23.25" customHeight="1" x14ac:dyDescent="0.2">
      <c r="A5" s="66" t="s">
        <v>5</v>
      </c>
      <c r="B5" s="66"/>
      <c r="C5" s="65" t="s">
        <v>6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</row>
    <row r="6" spans="1:29" ht="14.45" customHeight="1" x14ac:dyDescent="0.2">
      <c r="E6" s="62" t="s">
        <v>7</v>
      </c>
      <c r="F6" s="62"/>
      <c r="G6" s="62"/>
      <c r="H6" s="62"/>
      <c r="I6" s="62"/>
      <c r="J6" s="16"/>
      <c r="K6" s="62" t="s">
        <v>8</v>
      </c>
      <c r="L6" s="62"/>
      <c r="M6" s="62"/>
      <c r="N6" s="62"/>
      <c r="O6" s="62"/>
      <c r="P6" s="62"/>
      <c r="Q6" s="62"/>
      <c r="R6" s="16"/>
      <c r="S6" s="62" t="s">
        <v>9</v>
      </c>
      <c r="T6" s="62"/>
      <c r="U6" s="62"/>
      <c r="V6" s="62"/>
      <c r="W6" s="62"/>
      <c r="X6" s="62"/>
      <c r="Y6" s="62"/>
      <c r="Z6" s="62"/>
      <c r="AA6" s="62"/>
    </row>
    <row r="7" spans="1:29" ht="14.45" customHeight="1" x14ac:dyDescent="0.2">
      <c r="E7" s="17"/>
      <c r="F7" s="17"/>
      <c r="G7" s="17"/>
      <c r="H7" s="17"/>
      <c r="I7" s="17"/>
      <c r="J7" s="16"/>
      <c r="K7" s="63" t="s">
        <v>10</v>
      </c>
      <c r="L7" s="63"/>
      <c r="M7" s="63"/>
      <c r="N7" s="17"/>
      <c r="O7" s="63" t="s">
        <v>11</v>
      </c>
      <c r="P7" s="63"/>
      <c r="Q7" s="63"/>
      <c r="R7" s="16"/>
      <c r="S7" s="17"/>
      <c r="T7" s="17"/>
      <c r="U7" s="17"/>
      <c r="V7" s="17"/>
      <c r="W7" s="17"/>
      <c r="X7" s="17"/>
      <c r="Y7" s="17"/>
      <c r="Z7" s="17"/>
      <c r="AA7" s="17"/>
    </row>
    <row r="8" spans="1:29" ht="18.75" customHeight="1" x14ac:dyDescent="0.2">
      <c r="A8" s="62" t="s">
        <v>12</v>
      </c>
      <c r="B8" s="62"/>
      <c r="C8" s="62"/>
      <c r="E8" s="2" t="s">
        <v>13</v>
      </c>
      <c r="F8" s="16"/>
      <c r="G8" s="2" t="s">
        <v>14</v>
      </c>
      <c r="H8" s="16"/>
      <c r="I8" s="2" t="s">
        <v>15</v>
      </c>
      <c r="J8" s="16"/>
      <c r="K8" s="4" t="s">
        <v>13</v>
      </c>
      <c r="L8" s="17"/>
      <c r="M8" s="4" t="s">
        <v>14</v>
      </c>
      <c r="N8" s="16"/>
      <c r="O8" s="4" t="s">
        <v>13</v>
      </c>
      <c r="P8" s="17"/>
      <c r="Q8" s="4" t="s">
        <v>16</v>
      </c>
      <c r="R8" s="16"/>
      <c r="S8" s="2" t="s">
        <v>13</v>
      </c>
      <c r="T8" s="16"/>
      <c r="U8" s="2" t="s">
        <v>17</v>
      </c>
      <c r="V8" s="16"/>
      <c r="W8" s="2" t="s">
        <v>14</v>
      </c>
      <c r="X8" s="16"/>
      <c r="Y8" s="2" t="s">
        <v>15</v>
      </c>
      <c r="Z8" s="16"/>
      <c r="AA8" s="2" t="s">
        <v>18</v>
      </c>
    </row>
    <row r="9" spans="1:29" ht="21.75" customHeight="1" x14ac:dyDescent="0.2">
      <c r="A9" s="67" t="s">
        <v>19</v>
      </c>
      <c r="B9" s="67"/>
      <c r="C9" s="67"/>
      <c r="D9" s="13"/>
      <c r="E9" s="15">
        <v>1178666</v>
      </c>
      <c r="F9" s="16"/>
      <c r="G9" s="18">
        <v>8152853677276</v>
      </c>
      <c r="H9" s="16"/>
      <c r="I9" s="18">
        <v>8213105269455.8398</v>
      </c>
      <c r="J9" s="16"/>
      <c r="K9" s="18">
        <v>408718</v>
      </c>
      <c r="L9" s="16"/>
      <c r="M9" s="18">
        <v>3300939409380</v>
      </c>
      <c r="N9" s="16"/>
      <c r="O9" s="48">
        <v>-83023</v>
      </c>
      <c r="P9" s="16"/>
      <c r="Q9" s="18">
        <v>658825951617</v>
      </c>
      <c r="R9" s="16"/>
      <c r="S9" s="18">
        <v>1504361</v>
      </c>
      <c r="T9" s="16"/>
      <c r="U9" s="15">
        <v>8780050</v>
      </c>
      <c r="V9" s="16"/>
      <c r="W9" s="18">
        <v>10870669379049</v>
      </c>
      <c r="X9" s="16"/>
      <c r="Y9" s="18">
        <v>13176664722534.699</v>
      </c>
      <c r="Z9" s="16"/>
      <c r="AA9" s="39">
        <f>Y9/13206805126998</f>
        <v>0.99771781258423464</v>
      </c>
      <c r="AC9" s="31"/>
    </row>
    <row r="10" spans="1:29" ht="21.75" customHeight="1" thickBot="1" x14ac:dyDescent="0.25">
      <c r="A10" s="68" t="s">
        <v>20</v>
      </c>
      <c r="B10" s="68"/>
      <c r="C10" s="68"/>
      <c r="D10" s="14"/>
      <c r="E10" s="12">
        <f>SUM(E9)</f>
        <v>1178666</v>
      </c>
      <c r="F10" s="16"/>
      <c r="G10" s="12">
        <f>SUM(G9)</f>
        <v>8152853677276</v>
      </c>
      <c r="H10" s="16"/>
      <c r="I10" s="12">
        <f>SUM(I9)</f>
        <v>8213105269455.8398</v>
      </c>
      <c r="J10" s="16"/>
      <c r="K10" s="12">
        <v>408718</v>
      </c>
      <c r="L10" s="16"/>
      <c r="M10" s="12">
        <f>SUM(M9)</f>
        <v>3300939409380</v>
      </c>
      <c r="N10" s="16"/>
      <c r="O10" s="27">
        <f>SUM(O9)</f>
        <v>-83023</v>
      </c>
      <c r="P10" s="16"/>
      <c r="Q10" s="12">
        <f>SUM(Q9)</f>
        <v>658825951617</v>
      </c>
      <c r="R10" s="16"/>
      <c r="S10" s="12">
        <v>1504361</v>
      </c>
      <c r="T10" s="16"/>
      <c r="U10" s="19"/>
      <c r="V10" s="16"/>
      <c r="W10" s="12">
        <f>SUM(W9)</f>
        <v>10870669379049</v>
      </c>
      <c r="X10" s="16"/>
      <c r="Y10" s="12">
        <f>SUM(Y9)</f>
        <v>13176664722534.699</v>
      </c>
      <c r="Z10" s="16"/>
      <c r="AA10" s="37">
        <f>SUM(AA9)</f>
        <v>0.99771781258423464</v>
      </c>
    </row>
    <row r="11" spans="1:29" ht="13.5" thickTop="1" x14ac:dyDescent="0.2"/>
    <row r="12" spans="1:29" x14ac:dyDescent="0.2">
      <c r="S12" s="54"/>
      <c r="T12" s="54"/>
      <c r="U12" s="54"/>
      <c r="V12" s="54"/>
      <c r="W12" s="54"/>
      <c r="X12" s="54"/>
      <c r="Y12" s="54"/>
      <c r="Z12" s="54"/>
    </row>
    <row r="14" spans="1:29" x14ac:dyDescent="0.2">
      <c r="W14" s="13"/>
    </row>
    <row r="15" spans="1:29" ht="18.75" x14ac:dyDescent="0.2">
      <c r="W15" s="19"/>
    </row>
    <row r="16" spans="1:29" x14ac:dyDescent="0.2">
      <c r="S16" s="22"/>
      <c r="W16" s="13"/>
    </row>
    <row r="17" spans="23:23" x14ac:dyDescent="0.2">
      <c r="W17" s="13"/>
    </row>
  </sheetData>
  <mergeCells count="14">
    <mergeCell ref="A8:C8"/>
    <mergeCell ref="A9:C9"/>
    <mergeCell ref="A10:C10"/>
    <mergeCell ref="E6:I6"/>
    <mergeCell ref="K6:Q6"/>
    <mergeCell ref="S6:AA6"/>
    <mergeCell ref="K7:M7"/>
    <mergeCell ref="O7:Q7"/>
    <mergeCell ref="A1:AA1"/>
    <mergeCell ref="A2:AA2"/>
    <mergeCell ref="A3:AA3"/>
    <mergeCell ref="B4:AA4"/>
    <mergeCell ref="A5:B5"/>
    <mergeCell ref="C5:AA5"/>
  </mergeCells>
  <pageMargins left="0.39" right="0.39" top="0.39" bottom="0.39" header="0" footer="0"/>
  <pageSetup scale="50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</row>
    <row r="2" spans="1:25" ht="21.75" customHeight="1" x14ac:dyDescent="0.2">
      <c r="A2" s="64" t="s">
        <v>56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spans="1:25" ht="21.75" customHeight="1" x14ac:dyDescent="0.2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</row>
    <row r="4" spans="1:25" ht="7.35" customHeight="1" x14ac:dyDescent="0.2"/>
    <row r="5" spans="1:25" ht="14.45" customHeight="1" x14ac:dyDescent="0.2">
      <c r="A5" s="65" t="s">
        <v>136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</row>
    <row r="6" spans="1:25" ht="7.35" customHeight="1" x14ac:dyDescent="0.2"/>
    <row r="7" spans="1:25" ht="14.45" customHeight="1" x14ac:dyDescent="0.2">
      <c r="E7" s="62" t="s">
        <v>71</v>
      </c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Y7" s="2" t="s">
        <v>72</v>
      </c>
    </row>
    <row r="8" spans="1:25" ht="29.1" customHeight="1" x14ac:dyDescent="0.2">
      <c r="A8" s="2" t="s">
        <v>137</v>
      </c>
      <c r="C8" s="2" t="s">
        <v>138</v>
      </c>
      <c r="E8" s="11" t="s">
        <v>23</v>
      </c>
      <c r="F8" s="3"/>
      <c r="G8" s="11" t="s">
        <v>13</v>
      </c>
      <c r="H8" s="3"/>
      <c r="I8" s="11" t="s">
        <v>22</v>
      </c>
      <c r="J8" s="3"/>
      <c r="K8" s="11" t="s">
        <v>139</v>
      </c>
      <c r="L8" s="3"/>
      <c r="M8" s="11" t="s">
        <v>140</v>
      </c>
      <c r="N8" s="3"/>
      <c r="O8" s="11" t="s">
        <v>141</v>
      </c>
      <c r="P8" s="3"/>
      <c r="Q8" s="11" t="s">
        <v>142</v>
      </c>
      <c r="R8" s="3"/>
      <c r="S8" s="11" t="s">
        <v>143</v>
      </c>
      <c r="T8" s="3"/>
      <c r="U8" s="11" t="s">
        <v>144</v>
      </c>
      <c r="V8" s="3"/>
      <c r="W8" s="11" t="s">
        <v>145</v>
      </c>
      <c r="Y8" s="11" t="s">
        <v>145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9"/>
  <sheetViews>
    <sheetView rightToLeft="1" view="pageBreakPreview" zoomScale="105" zoomScaleNormal="100" zoomScaleSheetLayoutView="105" workbookViewId="0">
      <selection activeCell="K25" sqref="K25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8.85546875" customWidth="1"/>
    <col min="6" max="6" width="1.28515625" customWidth="1"/>
    <col min="7" max="7" width="19.85546875" customWidth="1"/>
    <col min="8" max="8" width="1.28515625" customWidth="1"/>
    <col min="9" max="9" width="27.140625" customWidth="1"/>
    <col min="10" max="10" width="1.28515625" customWidth="1"/>
    <col min="11" max="11" width="10.42578125" customWidth="1"/>
    <col min="12" max="12" width="1.28515625" customWidth="1"/>
    <col min="13" max="13" width="23.5703125" customWidth="1"/>
    <col min="14" max="14" width="1.28515625" customWidth="1"/>
    <col min="15" max="15" width="20.42578125" customWidth="1"/>
    <col min="16" max="16" width="1.28515625" customWidth="1"/>
    <col min="17" max="17" width="28.42578125" customWidth="1"/>
  </cols>
  <sheetData>
    <row r="1" spans="1:17" ht="29.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7" ht="21.75" customHeight="1" x14ac:dyDescent="0.2">
      <c r="A2" s="64" t="s">
        <v>56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17" ht="21.75" customHeight="1" x14ac:dyDescent="0.2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1:17" ht="14.45" customHeight="1" x14ac:dyDescent="0.2"/>
    <row r="5" spans="1:17" ht="21.75" customHeight="1" x14ac:dyDescent="0.2">
      <c r="A5" s="66" t="s">
        <v>146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</row>
    <row r="6" spans="1:17" ht="14.45" customHeight="1" x14ac:dyDescent="0.2">
      <c r="A6" s="62" t="s">
        <v>59</v>
      </c>
      <c r="C6" s="62" t="s">
        <v>71</v>
      </c>
      <c r="D6" s="62"/>
      <c r="E6" s="62"/>
      <c r="F6" s="62"/>
      <c r="G6" s="62"/>
      <c r="H6" s="62"/>
      <c r="I6" s="62"/>
      <c r="K6" s="62" t="s">
        <v>72</v>
      </c>
      <c r="L6" s="62"/>
      <c r="M6" s="62"/>
      <c r="N6" s="62"/>
      <c r="O6" s="62"/>
      <c r="P6" s="62"/>
      <c r="Q6" s="62"/>
    </row>
    <row r="7" spans="1:17" ht="29.1" customHeight="1" x14ac:dyDescent="0.2">
      <c r="A7" s="62"/>
      <c r="C7" s="11" t="s">
        <v>13</v>
      </c>
      <c r="D7" s="17"/>
      <c r="E7" s="11" t="s">
        <v>15</v>
      </c>
      <c r="F7" s="17"/>
      <c r="G7" s="11" t="s">
        <v>134</v>
      </c>
      <c r="H7" s="17"/>
      <c r="I7" s="11" t="s">
        <v>147</v>
      </c>
      <c r="J7" s="16"/>
      <c r="K7" s="11" t="s">
        <v>13</v>
      </c>
      <c r="L7" s="17"/>
      <c r="M7" s="11" t="s">
        <v>15</v>
      </c>
      <c r="N7" s="17"/>
      <c r="O7" s="11" t="s">
        <v>134</v>
      </c>
      <c r="P7" s="17"/>
      <c r="Q7" s="11" t="s">
        <v>147</v>
      </c>
    </row>
    <row r="8" spans="1:17" ht="21.75" customHeight="1" x14ac:dyDescent="0.2">
      <c r="A8" s="5" t="s">
        <v>77</v>
      </c>
      <c r="C8" s="18">
        <v>1504361</v>
      </c>
      <c r="D8" s="16"/>
      <c r="E8" s="18">
        <v>13176664722534</v>
      </c>
      <c r="F8" s="16"/>
      <c r="G8" s="18">
        <v>10930920971228</v>
      </c>
      <c r="H8" s="16"/>
      <c r="I8" s="18">
        <v>2245743751306</v>
      </c>
      <c r="J8" s="16"/>
      <c r="K8" s="18">
        <v>1504361</v>
      </c>
      <c r="L8" s="16"/>
      <c r="M8" s="18">
        <v>13176664722534</v>
      </c>
      <c r="N8" s="16"/>
      <c r="O8" s="18">
        <v>10870669379049</v>
      </c>
      <c r="P8" s="16"/>
      <c r="Q8" s="18">
        <v>2305995343485</v>
      </c>
    </row>
    <row r="9" spans="1:17" ht="21.75" customHeight="1" thickBot="1" x14ac:dyDescent="0.25">
      <c r="A9" s="6" t="s">
        <v>20</v>
      </c>
      <c r="C9" s="12">
        <f>SUM(C8)</f>
        <v>1504361</v>
      </c>
      <c r="D9" s="16"/>
      <c r="E9" s="12">
        <f>SUM(E8)</f>
        <v>13176664722534</v>
      </c>
      <c r="F9" s="16"/>
      <c r="G9" s="12">
        <f>SUM(G8)</f>
        <v>10930920971228</v>
      </c>
      <c r="H9" s="16"/>
      <c r="I9" s="12">
        <f>SUM(I8)</f>
        <v>2245743751306</v>
      </c>
      <c r="J9" s="16"/>
      <c r="K9" s="12">
        <f>SUM(K8)</f>
        <v>1504361</v>
      </c>
      <c r="L9" s="16"/>
      <c r="M9" s="12">
        <f>SUM(M8)</f>
        <v>13176664722534</v>
      </c>
      <c r="N9" s="16"/>
      <c r="O9" s="12">
        <f>SUM(O8)</f>
        <v>10870669379049</v>
      </c>
      <c r="P9" s="16"/>
      <c r="Q9" s="12">
        <f>SUM(Q8)</f>
        <v>2305995343485</v>
      </c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Y10"/>
  <sheetViews>
    <sheetView rightToLeft="1" view="pageBreakPreview" zoomScale="83" zoomScaleNormal="100" zoomScaleSheetLayoutView="83" workbookViewId="0">
      <selection activeCell="W9" sqref="W9:AA9"/>
    </sheetView>
  </sheetViews>
  <sheetFormatPr defaultRowHeight="12.75" x14ac:dyDescent="0.2"/>
  <cols>
    <col min="1" max="1" width="37.5703125" customWidth="1"/>
    <col min="2" max="2" width="1.28515625" customWidth="1"/>
    <col min="3" max="3" width="19.28515625" customWidth="1"/>
    <col min="4" max="4" width="1.28515625" customWidth="1"/>
    <col min="5" max="5" width="13" customWidth="1"/>
    <col min="6" max="6" width="1.28515625" customWidth="1"/>
    <col min="7" max="7" width="13" customWidth="1"/>
    <col min="8" max="8" width="1.28515625" customWidth="1"/>
    <col min="9" max="9" width="6.42578125" customWidth="1"/>
    <col min="10" max="10" width="1.28515625" customWidth="1"/>
    <col min="11" max="11" width="5.140625" customWidth="1"/>
    <col min="12" max="12" width="1.28515625" customWidth="1"/>
    <col min="13" max="13" width="9.140625" customWidth="1"/>
    <col min="14" max="14" width="1.28515625" customWidth="1"/>
    <col min="15" max="15" width="2.5703125" customWidth="1"/>
    <col min="16" max="16" width="1.28515625" customWidth="1"/>
    <col min="17" max="17" width="9.140625" customWidth="1"/>
    <col min="18" max="18" width="1.28515625" customWidth="1"/>
    <col min="19" max="19" width="2.5703125" customWidth="1"/>
    <col min="20" max="22" width="1.28515625" customWidth="1"/>
    <col min="23" max="23" width="6.42578125" customWidth="1"/>
    <col min="24" max="24" width="1.28515625" customWidth="1"/>
    <col min="25" max="25" width="2.5703125" customWidth="1"/>
    <col min="26" max="28" width="1.28515625" customWidth="1"/>
    <col min="29" max="29" width="6.42578125" customWidth="1"/>
    <col min="30" max="30" width="1.28515625" customWidth="1"/>
    <col min="31" max="31" width="2.5703125" customWidth="1"/>
    <col min="32" max="34" width="1.28515625" customWidth="1"/>
    <col min="35" max="35" width="9.140625" customWidth="1"/>
    <col min="36" max="36" width="1.28515625" customWidth="1"/>
    <col min="37" max="37" width="6.7109375" customWidth="1"/>
    <col min="38" max="38" width="1.28515625" customWidth="1"/>
    <col min="39" max="39" width="9.140625" customWidth="1"/>
    <col min="40" max="40" width="1.28515625" customWidth="1"/>
    <col min="41" max="41" width="2.5703125" customWidth="1"/>
    <col min="42" max="42" width="1.28515625" customWidth="1"/>
    <col min="43" max="43" width="9.140625" customWidth="1"/>
    <col min="44" max="44" width="1.28515625" customWidth="1"/>
    <col min="45" max="45" width="2.5703125" customWidth="1"/>
    <col min="46" max="46" width="1.28515625" customWidth="1"/>
    <col min="47" max="47" width="11.7109375" customWidth="1"/>
    <col min="48" max="49" width="1.28515625" customWidth="1"/>
    <col min="50" max="50" width="13" customWidth="1"/>
    <col min="51" max="51" width="7.7109375" customWidth="1"/>
    <col min="52" max="52" width="0.28515625" customWidth="1"/>
  </cols>
  <sheetData>
    <row r="1" spans="1:51" ht="29.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</row>
    <row r="2" spans="1:51" ht="21.75" customHeight="1" x14ac:dyDescent="0.2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</row>
    <row r="3" spans="1:51" ht="21.75" customHeight="1" x14ac:dyDescent="0.2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</row>
    <row r="4" spans="1:51" ht="21.75" customHeight="1" x14ac:dyDescent="0.2">
      <c r="A4" s="41"/>
      <c r="B4" s="41"/>
      <c r="C4" s="42"/>
      <c r="D4" s="42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</row>
    <row r="5" spans="1:51" ht="21.75" customHeight="1" x14ac:dyDescent="0.2">
      <c r="A5" s="73" t="s">
        <v>157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</row>
    <row r="6" spans="1:51" ht="14.45" customHeight="1" x14ac:dyDescent="0.2"/>
    <row r="7" spans="1:51" ht="14.45" customHeight="1" x14ac:dyDescent="0.2">
      <c r="C7" s="70" t="s">
        <v>7</v>
      </c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Q7" s="62" t="s">
        <v>9</v>
      </c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</row>
    <row r="8" spans="1:51" ht="22.5" customHeight="1" x14ac:dyDescent="0.2">
      <c r="A8" s="2" t="s">
        <v>21</v>
      </c>
      <c r="C8" s="56" t="s">
        <v>159</v>
      </c>
      <c r="E8" s="56" t="s">
        <v>25</v>
      </c>
      <c r="F8" s="13"/>
      <c r="G8" s="56" t="s">
        <v>26</v>
      </c>
      <c r="H8" s="13"/>
      <c r="I8" s="74" t="s">
        <v>22</v>
      </c>
      <c r="J8" s="74"/>
      <c r="K8" s="74"/>
      <c r="L8" s="13"/>
      <c r="M8" s="74" t="s">
        <v>23</v>
      </c>
      <c r="N8" s="74"/>
      <c r="O8" s="74"/>
      <c r="Q8" s="63" t="s">
        <v>25</v>
      </c>
      <c r="R8" s="63"/>
      <c r="S8" s="63"/>
      <c r="T8" s="63"/>
      <c r="U8" s="63"/>
      <c r="V8" s="3"/>
      <c r="W8" s="63" t="s">
        <v>26</v>
      </c>
      <c r="X8" s="63"/>
      <c r="Y8" s="63"/>
      <c r="Z8" s="63"/>
      <c r="AA8" s="63"/>
      <c r="AB8" s="3"/>
      <c r="AC8" s="63" t="s">
        <v>22</v>
      </c>
      <c r="AD8" s="63"/>
      <c r="AE8" s="63"/>
      <c r="AF8" s="63"/>
      <c r="AG8" s="63"/>
      <c r="AH8" s="3"/>
      <c r="AI8" s="63" t="s">
        <v>23</v>
      </c>
      <c r="AJ8" s="63"/>
      <c r="AK8" s="63"/>
    </row>
    <row r="9" spans="1:51" ht="27.75" customHeight="1" x14ac:dyDescent="0.2">
      <c r="A9" s="58" t="s">
        <v>154</v>
      </c>
      <c r="B9" s="46"/>
      <c r="C9" s="57" t="s">
        <v>160</v>
      </c>
      <c r="D9" s="46"/>
      <c r="E9" s="53" t="s">
        <v>158</v>
      </c>
      <c r="G9" s="47">
        <v>0</v>
      </c>
      <c r="I9" s="71">
        <v>0</v>
      </c>
      <c r="J9" s="71"/>
      <c r="K9" s="71"/>
      <c r="M9" s="71">
        <v>0</v>
      </c>
      <c r="N9" s="71"/>
      <c r="O9" s="71"/>
      <c r="Q9" s="71" t="s">
        <v>155</v>
      </c>
      <c r="R9" s="71"/>
      <c r="S9" s="71"/>
      <c r="T9" s="71"/>
      <c r="U9" s="71"/>
      <c r="W9" s="71">
        <v>71</v>
      </c>
      <c r="X9" s="71"/>
      <c r="Y9" s="71"/>
      <c r="Z9" s="71"/>
      <c r="AA9" s="71"/>
      <c r="AC9" s="72">
        <v>694382</v>
      </c>
      <c r="AD9" s="72"/>
      <c r="AE9" s="72"/>
      <c r="AF9" s="72"/>
      <c r="AG9" s="72"/>
      <c r="AI9" s="69" t="s">
        <v>156</v>
      </c>
      <c r="AJ9" s="69"/>
      <c r="AK9" s="69"/>
    </row>
    <row r="10" spans="1:51" x14ac:dyDescent="0.2">
      <c r="AC10" s="13"/>
      <c r="AD10" s="13"/>
      <c r="AE10" s="13"/>
      <c r="AF10" s="13"/>
      <c r="AG10" s="13"/>
      <c r="AH10" s="13"/>
    </row>
  </sheetData>
  <mergeCells count="18">
    <mergeCell ref="AC8:AG8"/>
    <mergeCell ref="AI8:AK8"/>
    <mergeCell ref="AI9:AK9"/>
    <mergeCell ref="A1:AY1"/>
    <mergeCell ref="A2:AY2"/>
    <mergeCell ref="A3:AY3"/>
    <mergeCell ref="C7:O7"/>
    <mergeCell ref="I9:K9"/>
    <mergeCell ref="M9:O9"/>
    <mergeCell ref="Q9:U9"/>
    <mergeCell ref="W9:AA9"/>
    <mergeCell ref="AC9:AG9"/>
    <mergeCell ref="A5:AY5"/>
    <mergeCell ref="Q7:AK7"/>
    <mergeCell ref="I8:K8"/>
    <mergeCell ref="M8:O8"/>
    <mergeCell ref="Q8:U8"/>
    <mergeCell ref="W8:AA8"/>
  </mergeCells>
  <pageMargins left="0.39" right="0.39" top="0.39" bottom="0.39" header="0" footer="0"/>
  <pageSetup scale="5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sqref="A1:AA1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</row>
    <row r="2" spans="1:27" ht="21.75" customHeight="1" x14ac:dyDescent="0.2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</row>
    <row r="3" spans="1:27" ht="21.75" customHeight="1" x14ac:dyDescent="0.2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</row>
    <row r="4" spans="1:27" ht="14.45" customHeight="1" x14ac:dyDescent="0.2"/>
    <row r="5" spans="1:27" ht="14.45" customHeight="1" x14ac:dyDescent="0.2">
      <c r="A5" s="1" t="s">
        <v>27</v>
      </c>
      <c r="B5" s="65" t="s">
        <v>28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</row>
    <row r="6" spans="1:27" ht="14.45" customHeight="1" x14ac:dyDescent="0.2">
      <c r="E6" s="62" t="s">
        <v>7</v>
      </c>
      <c r="F6" s="62"/>
      <c r="G6" s="62"/>
      <c r="H6" s="62"/>
      <c r="I6" s="62"/>
      <c r="K6" s="62" t="s">
        <v>8</v>
      </c>
      <c r="L6" s="62"/>
      <c r="M6" s="62"/>
      <c r="N6" s="62"/>
      <c r="O6" s="62"/>
      <c r="P6" s="62"/>
      <c r="Q6" s="62"/>
      <c r="S6" s="62" t="s">
        <v>9</v>
      </c>
      <c r="T6" s="62"/>
      <c r="U6" s="62"/>
      <c r="V6" s="62"/>
      <c r="W6" s="62"/>
      <c r="X6" s="62"/>
      <c r="Y6" s="62"/>
      <c r="Z6" s="62"/>
      <c r="AA6" s="62"/>
    </row>
    <row r="7" spans="1:27" ht="14.45" customHeight="1" x14ac:dyDescent="0.2">
      <c r="E7" s="3"/>
      <c r="F7" s="3"/>
      <c r="G7" s="3"/>
      <c r="H7" s="3"/>
      <c r="I7" s="3"/>
      <c r="K7" s="63" t="s">
        <v>29</v>
      </c>
      <c r="L7" s="63"/>
      <c r="M7" s="63"/>
      <c r="N7" s="3"/>
      <c r="O7" s="63" t="s">
        <v>30</v>
      </c>
      <c r="P7" s="63"/>
      <c r="Q7" s="63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62" t="s">
        <v>31</v>
      </c>
      <c r="B8" s="62"/>
      <c r="D8" s="62" t="s">
        <v>32</v>
      </c>
      <c r="E8" s="62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33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sqref="A1:AL1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</row>
    <row r="2" spans="1:38" ht="21.75" customHeight="1" x14ac:dyDescent="0.2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</row>
    <row r="3" spans="1:38" ht="21.75" customHeight="1" x14ac:dyDescent="0.2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</row>
    <row r="4" spans="1:38" ht="14.45" customHeight="1" x14ac:dyDescent="0.2"/>
    <row r="5" spans="1:38" ht="14.45" customHeight="1" x14ac:dyDescent="0.2">
      <c r="A5" s="1" t="s">
        <v>34</v>
      </c>
      <c r="B5" s="65" t="s">
        <v>35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</row>
    <row r="6" spans="1:38" ht="14.45" customHeight="1" x14ac:dyDescent="0.2">
      <c r="A6" s="62" t="s">
        <v>36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 t="s">
        <v>7</v>
      </c>
      <c r="Q6" s="62"/>
      <c r="R6" s="62"/>
      <c r="S6" s="62"/>
      <c r="T6" s="62"/>
      <c r="V6" s="62" t="s">
        <v>8</v>
      </c>
      <c r="W6" s="62"/>
      <c r="X6" s="62"/>
      <c r="Y6" s="62"/>
      <c r="Z6" s="62"/>
      <c r="AA6" s="62"/>
      <c r="AB6" s="62"/>
      <c r="AD6" s="62" t="s">
        <v>9</v>
      </c>
      <c r="AE6" s="62"/>
      <c r="AF6" s="62"/>
      <c r="AG6" s="62"/>
      <c r="AH6" s="62"/>
      <c r="AI6" s="62"/>
      <c r="AJ6" s="62"/>
      <c r="AK6" s="62"/>
      <c r="AL6" s="62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63" t="s">
        <v>10</v>
      </c>
      <c r="W7" s="63"/>
      <c r="X7" s="63"/>
      <c r="Y7" s="3"/>
      <c r="Z7" s="63" t="s">
        <v>11</v>
      </c>
      <c r="AA7" s="63"/>
      <c r="AB7" s="63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62" t="s">
        <v>37</v>
      </c>
      <c r="B8" s="62"/>
      <c r="D8" s="2" t="s">
        <v>38</v>
      </c>
      <c r="F8" s="2" t="s">
        <v>39</v>
      </c>
      <c r="H8" s="2" t="s">
        <v>40</v>
      </c>
      <c r="J8" s="2" t="s">
        <v>41</v>
      </c>
      <c r="L8" s="2" t="s">
        <v>42</v>
      </c>
      <c r="N8" s="2" t="s">
        <v>24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ht="21.75" customHeight="1" x14ac:dyDescent="0.2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ht="21.75" customHeight="1" x14ac:dyDescent="0.2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3" ht="14.45" customHeight="1" x14ac:dyDescent="0.2">
      <c r="A4" s="65" t="s">
        <v>43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</row>
    <row r="5" spans="1:13" ht="14.45" customHeight="1" x14ac:dyDescent="0.2">
      <c r="A5" s="65" t="s">
        <v>44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</row>
    <row r="6" spans="1:13" ht="14.45" customHeight="1" x14ac:dyDescent="0.2"/>
    <row r="7" spans="1:13" ht="14.45" customHeight="1" x14ac:dyDescent="0.2">
      <c r="C7" s="62" t="s">
        <v>9</v>
      </c>
      <c r="D7" s="62"/>
      <c r="E7" s="62"/>
      <c r="F7" s="62"/>
      <c r="G7" s="62"/>
      <c r="H7" s="62"/>
      <c r="I7" s="62"/>
      <c r="J7" s="62"/>
      <c r="K7" s="62"/>
      <c r="L7" s="62"/>
      <c r="M7" s="62"/>
    </row>
    <row r="8" spans="1:13" ht="14.45" customHeight="1" x14ac:dyDescent="0.2">
      <c r="A8" s="2" t="s">
        <v>45</v>
      </c>
      <c r="C8" s="4" t="s">
        <v>13</v>
      </c>
      <c r="D8" s="3"/>
      <c r="E8" s="4" t="s">
        <v>46</v>
      </c>
      <c r="F8" s="3"/>
      <c r="G8" s="4" t="s">
        <v>47</v>
      </c>
      <c r="H8" s="3"/>
      <c r="I8" s="4" t="s">
        <v>48</v>
      </c>
      <c r="J8" s="3"/>
      <c r="K8" s="4" t="s">
        <v>49</v>
      </c>
      <c r="L8" s="3"/>
      <c r="M8" s="4" t="s">
        <v>50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6"/>
  <sheetViews>
    <sheetView rightToLeft="1" view="pageBreakPreview" zoomScaleNormal="100" zoomScaleSheetLayoutView="100" workbookViewId="0">
      <selection activeCell="A8" sqref="A8:B8"/>
    </sheetView>
  </sheetViews>
  <sheetFormatPr defaultRowHeight="12.75" x14ac:dyDescent="0.2"/>
  <cols>
    <col min="1" max="1" width="7" customWidth="1"/>
    <col min="2" max="2" width="35" customWidth="1"/>
    <col min="3" max="3" width="1.28515625" customWidth="1"/>
    <col min="4" max="4" width="16.7109375" customWidth="1"/>
    <col min="5" max="5" width="1.28515625" customWidth="1"/>
    <col min="6" max="6" width="21.42578125" customWidth="1"/>
    <col min="7" max="7" width="1.28515625" customWidth="1"/>
    <col min="8" max="8" width="18.28515625" customWidth="1"/>
    <col min="9" max="9" width="1.28515625" customWidth="1"/>
    <col min="10" max="10" width="19.5703125" customWidth="1"/>
    <col min="11" max="11" width="1.28515625" customWidth="1"/>
    <col min="12" max="12" width="19.42578125" customWidth="1"/>
  </cols>
  <sheetData>
    <row r="1" spans="1:15" ht="29.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5" ht="21.75" customHeight="1" x14ac:dyDescent="0.2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5" ht="21.75" customHeight="1" x14ac:dyDescent="0.2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5" ht="14.45" customHeight="1" x14ac:dyDescent="0.2"/>
    <row r="5" spans="1:15" ht="23.25" customHeight="1" x14ac:dyDescent="0.2">
      <c r="A5" s="52" t="s">
        <v>34</v>
      </c>
      <c r="B5" s="65" t="s">
        <v>51</v>
      </c>
      <c r="C5" s="65"/>
      <c r="D5" s="65"/>
      <c r="E5" s="65"/>
      <c r="F5" s="65"/>
      <c r="G5" s="65"/>
      <c r="H5" s="65"/>
      <c r="I5" s="65"/>
      <c r="J5" s="65"/>
      <c r="K5" s="65"/>
      <c r="L5" s="65"/>
    </row>
    <row r="6" spans="1:15" ht="21.75" customHeight="1" x14ac:dyDescent="0.2">
      <c r="D6" s="2" t="s">
        <v>7</v>
      </c>
      <c r="E6" s="16"/>
      <c r="F6" s="62" t="s">
        <v>8</v>
      </c>
      <c r="G6" s="62"/>
      <c r="H6" s="62"/>
      <c r="I6" s="16"/>
      <c r="J6" s="2" t="s">
        <v>9</v>
      </c>
      <c r="K6" s="16"/>
      <c r="L6" s="16"/>
    </row>
    <row r="7" spans="1:15" ht="21.75" customHeight="1" x14ac:dyDescent="0.2">
      <c r="A7" s="62" t="s">
        <v>52</v>
      </c>
      <c r="B7" s="62"/>
      <c r="D7" s="2" t="s">
        <v>53</v>
      </c>
      <c r="E7" s="16"/>
      <c r="F7" s="2" t="s">
        <v>54</v>
      </c>
      <c r="G7" s="16"/>
      <c r="H7" s="2" t="s">
        <v>55</v>
      </c>
      <c r="I7" s="16"/>
      <c r="J7" s="2" t="s">
        <v>53</v>
      </c>
      <c r="K7" s="16"/>
      <c r="L7" s="2" t="s">
        <v>18</v>
      </c>
    </row>
    <row r="8" spans="1:15" ht="21.75" customHeight="1" x14ac:dyDescent="0.2">
      <c r="A8" s="75" t="s">
        <v>148</v>
      </c>
      <c r="B8" s="75"/>
      <c r="D8" s="15">
        <v>691557920</v>
      </c>
      <c r="E8" s="16"/>
      <c r="F8" s="15">
        <v>281539298883</v>
      </c>
      <c r="G8" s="16"/>
      <c r="H8" s="15">
        <v>282227350000</v>
      </c>
      <c r="I8" s="16"/>
      <c r="J8" s="15">
        <f>D8+F8-H8</f>
        <v>3506803</v>
      </c>
      <c r="K8" s="16"/>
      <c r="L8" s="34">
        <f>J8/13206805126998</f>
        <v>2.6553000262199835E-7</v>
      </c>
      <c r="N8" s="30"/>
      <c r="O8" s="22"/>
    </row>
    <row r="9" spans="1:15" ht="21.75" customHeight="1" x14ac:dyDescent="0.2">
      <c r="A9" s="76" t="s">
        <v>149</v>
      </c>
      <c r="B9" s="76"/>
      <c r="D9" s="20">
        <v>9135836</v>
      </c>
      <c r="E9" s="16">
        <v>0</v>
      </c>
      <c r="F9" s="20">
        <v>36533158305</v>
      </c>
      <c r="G9" s="16">
        <v>0</v>
      </c>
      <c r="H9" s="20">
        <v>7377562800</v>
      </c>
      <c r="I9" s="16">
        <v>0</v>
      </c>
      <c r="J9" s="20">
        <v>29164731341</v>
      </c>
      <c r="K9" s="16"/>
      <c r="L9" s="38">
        <f t="shared" ref="L9:L10" si="0">J9/13206805126998</f>
        <v>2.2083108715960399E-3</v>
      </c>
      <c r="N9" s="31"/>
      <c r="O9" s="22"/>
    </row>
    <row r="10" spans="1:15" ht="21.75" customHeight="1" x14ac:dyDescent="0.2">
      <c r="A10" s="77" t="s">
        <v>150</v>
      </c>
      <c r="B10" s="77"/>
      <c r="D10" s="21">
        <v>4900000</v>
      </c>
      <c r="E10" s="16"/>
      <c r="F10" s="21">
        <v>3104442520011</v>
      </c>
      <c r="G10" s="16"/>
      <c r="H10" s="21">
        <v>3104400237200</v>
      </c>
      <c r="I10" s="16"/>
      <c r="J10" s="20">
        <f t="shared" ref="J10" si="1">D10+F10-H10</f>
        <v>47182811</v>
      </c>
      <c r="K10" s="16"/>
      <c r="L10" s="38">
        <f t="shared" si="0"/>
        <v>3.5726135538675119E-6</v>
      </c>
      <c r="N10" s="30"/>
      <c r="O10" s="22"/>
    </row>
    <row r="11" spans="1:15" ht="21.75" customHeight="1" x14ac:dyDescent="0.2">
      <c r="A11" s="68" t="s">
        <v>20</v>
      </c>
      <c r="B11" s="68"/>
      <c r="D11" s="12">
        <f>SUM(D8:D10)</f>
        <v>705593756</v>
      </c>
      <c r="E11" s="16"/>
      <c r="F11" s="12">
        <f>SUM(F8:F10)</f>
        <v>3422514977199</v>
      </c>
      <c r="G11" s="16"/>
      <c r="H11" s="12">
        <f>SUM(H8:H10)</f>
        <v>3394005150000</v>
      </c>
      <c r="I11" s="16"/>
      <c r="J11" s="12">
        <f>SUM(J8:J10)</f>
        <v>29215420955</v>
      </c>
      <c r="K11" s="16"/>
      <c r="L11" s="37">
        <f>SUM(L8:L10)</f>
        <v>2.212149015152529E-3</v>
      </c>
      <c r="N11" s="30"/>
      <c r="O11" s="22"/>
    </row>
    <row r="13" spans="1:15" x14ac:dyDescent="0.2">
      <c r="J13" s="54"/>
    </row>
    <row r="16" spans="1:15" x14ac:dyDescent="0.2">
      <c r="D16" s="22"/>
      <c r="E16" s="22"/>
      <c r="F16" s="22"/>
      <c r="G16" s="22"/>
      <c r="H16" s="22"/>
      <c r="I16" s="22"/>
      <c r="J16" s="22"/>
    </row>
  </sheetData>
  <mergeCells count="10">
    <mergeCell ref="A11:B11"/>
    <mergeCell ref="A7:B7"/>
    <mergeCell ref="A8:B8"/>
    <mergeCell ref="A9:B9"/>
    <mergeCell ref="A10:B10"/>
    <mergeCell ref="A1:L1"/>
    <mergeCell ref="A2:L2"/>
    <mergeCell ref="A3:L3"/>
    <mergeCell ref="B5:L5"/>
    <mergeCell ref="F6:H6"/>
  </mergeCells>
  <pageMargins left="0.39" right="0.39" top="0.39" bottom="0.39" header="0" footer="0"/>
  <pageSetup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1"/>
  <sheetViews>
    <sheetView rightToLeft="1" view="pageBreakPreview" zoomScaleNormal="100" zoomScaleSheetLayoutView="100" workbookViewId="0">
      <selection activeCell="A9" sqref="A9:B9"/>
    </sheetView>
  </sheetViews>
  <sheetFormatPr defaultRowHeight="12.75" x14ac:dyDescent="0.2"/>
  <cols>
    <col min="1" max="1" width="6.710937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8.42578125" customWidth="1"/>
    <col min="9" max="9" width="1.28515625" customWidth="1"/>
    <col min="10" max="10" width="19.42578125" customWidth="1"/>
  </cols>
  <sheetData>
    <row r="1" spans="1:12" ht="29.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</row>
    <row r="2" spans="1:12" ht="21.75" customHeight="1" x14ac:dyDescent="0.2">
      <c r="A2" s="64" t="s">
        <v>56</v>
      </c>
      <c r="B2" s="64"/>
      <c r="C2" s="64"/>
      <c r="D2" s="64"/>
      <c r="E2" s="64"/>
      <c r="F2" s="64"/>
      <c r="G2" s="64"/>
      <c r="H2" s="64"/>
      <c r="I2" s="64"/>
      <c r="J2" s="64"/>
    </row>
    <row r="3" spans="1:12" ht="21.75" customHeight="1" x14ac:dyDescent="0.2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</row>
    <row r="4" spans="1:12" ht="14.45" customHeight="1" x14ac:dyDescent="0.2"/>
    <row r="5" spans="1:12" ht="24" customHeight="1" x14ac:dyDescent="0.2">
      <c r="A5" s="43" t="s">
        <v>57</v>
      </c>
      <c r="B5" s="65" t="s">
        <v>58</v>
      </c>
      <c r="C5" s="65"/>
      <c r="D5" s="65"/>
      <c r="E5" s="65"/>
      <c r="F5" s="65"/>
      <c r="G5" s="65"/>
      <c r="H5" s="65"/>
      <c r="I5" s="65"/>
      <c r="J5" s="65"/>
    </row>
    <row r="6" spans="1:12" ht="14.45" customHeight="1" x14ac:dyDescent="0.2"/>
    <row r="7" spans="1:12" ht="18.75" customHeight="1" x14ac:dyDescent="0.2">
      <c r="A7" s="62" t="s">
        <v>59</v>
      </c>
      <c r="B7" s="62"/>
      <c r="D7" s="2" t="s">
        <v>60</v>
      </c>
      <c r="F7" s="2" t="s">
        <v>53</v>
      </c>
      <c r="H7" s="2" t="s">
        <v>61</v>
      </c>
      <c r="J7" s="2" t="s">
        <v>62</v>
      </c>
    </row>
    <row r="8" spans="1:12" ht="21.75" customHeight="1" x14ac:dyDescent="0.2">
      <c r="A8" s="78" t="s">
        <v>63</v>
      </c>
      <c r="B8" s="78"/>
      <c r="D8" s="23" t="s">
        <v>64</v>
      </c>
      <c r="E8" s="16"/>
      <c r="F8" s="15">
        <f>'درآمد سرمایه گذاری در سهام'!J11</f>
        <v>2318039572396</v>
      </c>
      <c r="G8" s="16"/>
      <c r="H8" s="34">
        <f>F8/F11</f>
        <v>0.99689161588449715</v>
      </c>
      <c r="I8" s="16"/>
      <c r="J8" s="34">
        <f>F8/13206805126998</f>
        <v>0.17551857168372612</v>
      </c>
      <c r="L8" s="32"/>
    </row>
    <row r="9" spans="1:12" ht="21.75" customHeight="1" x14ac:dyDescent="0.2">
      <c r="A9" s="79" t="s">
        <v>67</v>
      </c>
      <c r="B9" s="79"/>
      <c r="D9" s="24" t="s">
        <v>65</v>
      </c>
      <c r="E9" s="16"/>
      <c r="F9" s="20">
        <f>'درآمد سپرده بانکی'!D12</f>
        <v>38436</v>
      </c>
      <c r="G9" s="16"/>
      <c r="H9" s="35">
        <f>F9/F11</f>
        <v>1.6529711832542765E-8</v>
      </c>
      <c r="I9" s="16"/>
      <c r="J9" s="38">
        <f t="shared" ref="J9:J10" si="0">F9/13206805126998</f>
        <v>2.910317796802138E-9</v>
      </c>
      <c r="L9" s="32"/>
    </row>
    <row r="10" spans="1:12" ht="21.75" customHeight="1" x14ac:dyDescent="0.2">
      <c r="A10" s="80" t="s">
        <v>68</v>
      </c>
      <c r="B10" s="80"/>
      <c r="D10" s="49" t="s">
        <v>66</v>
      </c>
      <c r="E10" s="16"/>
      <c r="F10" s="21">
        <f>'سایر درآمدها'!F10</f>
        <v>7227785804</v>
      </c>
      <c r="G10" s="16"/>
      <c r="H10" s="36">
        <f>F10/F11</f>
        <v>3.1083675857910141E-3</v>
      </c>
      <c r="I10" s="16"/>
      <c r="J10" s="38">
        <f t="shared" si="0"/>
        <v>5.4727738726337413E-4</v>
      </c>
      <c r="L10" s="32"/>
    </row>
    <row r="11" spans="1:12" ht="21.75" customHeight="1" x14ac:dyDescent="0.2">
      <c r="A11" s="68" t="s">
        <v>20</v>
      </c>
      <c r="B11" s="68"/>
      <c r="D11" s="19"/>
      <c r="E11" s="16"/>
      <c r="F11" s="12">
        <f>SUM(F8:F10)</f>
        <v>2325267396636</v>
      </c>
      <c r="G11" s="16"/>
      <c r="H11" s="33">
        <f>SUM(H8:H10)</f>
        <v>1</v>
      </c>
      <c r="I11" s="16"/>
      <c r="J11" s="37">
        <f>SUM(J8:J10)</f>
        <v>0.17606585198130728</v>
      </c>
      <c r="L11" s="32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22"/>
  <sheetViews>
    <sheetView rightToLeft="1" view="pageBreakPreview" zoomScale="117" zoomScaleNormal="100" zoomScaleSheetLayoutView="117" workbookViewId="0">
      <selection activeCell="A10" sqref="A10:B10"/>
    </sheetView>
  </sheetViews>
  <sheetFormatPr defaultRowHeight="12.75" x14ac:dyDescent="0.2"/>
  <cols>
    <col min="1" max="1" width="7.28515625" customWidth="1"/>
    <col min="2" max="2" width="22.7109375" customWidth="1"/>
    <col min="3" max="3" width="1.28515625" customWidth="1"/>
    <col min="4" max="4" width="16.28515625" customWidth="1"/>
    <col min="5" max="5" width="1.28515625" customWidth="1"/>
    <col min="6" max="6" width="18.85546875" customWidth="1"/>
    <col min="7" max="7" width="1.28515625" customWidth="1"/>
    <col min="8" max="8" width="18.5703125" customWidth="1"/>
    <col min="9" max="9" width="1.28515625" customWidth="1"/>
    <col min="10" max="10" width="21.7109375" customWidth="1"/>
    <col min="11" max="11" width="1.28515625" customWidth="1"/>
    <col min="12" max="12" width="21.5703125" customWidth="1"/>
    <col min="13" max="13" width="1.28515625" customWidth="1"/>
    <col min="14" max="14" width="17.42578125" customWidth="1"/>
    <col min="15" max="15" width="1.28515625" customWidth="1"/>
    <col min="16" max="16" width="18.140625" customWidth="1"/>
    <col min="17" max="17" width="1.28515625" customWidth="1"/>
    <col min="18" max="18" width="20.42578125" customWidth="1"/>
    <col min="19" max="19" width="1.28515625" customWidth="1"/>
    <col min="20" max="20" width="19.85546875" customWidth="1"/>
    <col min="21" max="21" width="1.28515625" customWidth="1"/>
    <col min="22" max="22" width="18.140625" customWidth="1"/>
  </cols>
  <sheetData>
    <row r="1" spans="1:22" ht="29.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pans="1:22" ht="21.75" customHeight="1" x14ac:dyDescent="0.2">
      <c r="A2" s="64" t="s">
        <v>56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spans="1:22" ht="21.75" customHeight="1" x14ac:dyDescent="0.2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</row>
    <row r="4" spans="1:22" ht="14.45" customHeight="1" x14ac:dyDescent="0.2"/>
    <row r="5" spans="1:22" ht="21" customHeight="1" x14ac:dyDescent="0.2">
      <c r="A5" s="1" t="s">
        <v>69</v>
      </c>
      <c r="B5" s="65" t="s">
        <v>70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</row>
    <row r="6" spans="1:22" ht="14.45" customHeight="1" x14ac:dyDescent="0.2">
      <c r="D6" s="62" t="s">
        <v>71</v>
      </c>
      <c r="E6" s="62"/>
      <c r="F6" s="62"/>
      <c r="G6" s="62"/>
      <c r="H6" s="62"/>
      <c r="I6" s="62"/>
      <c r="J6" s="62"/>
      <c r="K6" s="62"/>
      <c r="L6" s="62"/>
      <c r="M6" s="16"/>
      <c r="N6" s="62" t="s">
        <v>72</v>
      </c>
      <c r="O6" s="62"/>
      <c r="P6" s="62"/>
      <c r="Q6" s="62"/>
      <c r="R6" s="62"/>
      <c r="S6" s="62"/>
      <c r="T6" s="62"/>
      <c r="U6" s="62"/>
      <c r="V6" s="62"/>
    </row>
    <row r="7" spans="1:22" ht="14.45" customHeight="1" x14ac:dyDescent="0.2">
      <c r="D7" s="17"/>
      <c r="E7" s="17"/>
      <c r="F7" s="17"/>
      <c r="G7" s="17"/>
      <c r="H7" s="17"/>
      <c r="I7" s="17"/>
      <c r="J7" s="63" t="s">
        <v>20</v>
      </c>
      <c r="K7" s="63"/>
      <c r="L7" s="63"/>
      <c r="M7" s="16"/>
      <c r="N7" s="17"/>
      <c r="O7" s="17"/>
      <c r="P7" s="17"/>
      <c r="Q7" s="17"/>
      <c r="R7" s="17"/>
      <c r="S7" s="17"/>
      <c r="T7" s="63" t="s">
        <v>20</v>
      </c>
      <c r="U7" s="63"/>
      <c r="V7" s="63"/>
    </row>
    <row r="8" spans="1:22" ht="14.45" customHeight="1" x14ac:dyDescent="0.2">
      <c r="A8" s="62" t="s">
        <v>73</v>
      </c>
      <c r="B8" s="62"/>
      <c r="D8" s="2" t="s">
        <v>74</v>
      </c>
      <c r="E8" s="16"/>
      <c r="F8" s="2" t="s">
        <v>75</v>
      </c>
      <c r="G8" s="16"/>
      <c r="H8" s="2" t="s">
        <v>76</v>
      </c>
      <c r="I8" s="16"/>
      <c r="J8" s="4" t="s">
        <v>53</v>
      </c>
      <c r="K8" s="17"/>
      <c r="L8" s="4" t="s">
        <v>61</v>
      </c>
      <c r="M8" s="16"/>
      <c r="N8" s="2" t="s">
        <v>74</v>
      </c>
      <c r="O8" s="16"/>
      <c r="P8" s="40" t="s">
        <v>75</v>
      </c>
      <c r="Q8" s="16"/>
      <c r="R8" s="2" t="s">
        <v>76</v>
      </c>
      <c r="S8" s="16"/>
      <c r="T8" s="4" t="s">
        <v>53</v>
      </c>
      <c r="U8" s="17"/>
      <c r="V8" s="4" t="s">
        <v>61</v>
      </c>
    </row>
    <row r="9" spans="1:22" ht="21.75" customHeight="1" x14ac:dyDescent="0.2">
      <c r="A9" s="78" t="s">
        <v>77</v>
      </c>
      <c r="B9" s="78"/>
      <c r="D9" s="15">
        <v>0</v>
      </c>
      <c r="E9" s="44"/>
      <c r="F9" s="15">
        <v>2245743751306</v>
      </c>
      <c r="G9" s="44"/>
      <c r="H9" s="15">
        <v>75702244010</v>
      </c>
      <c r="I9" s="44"/>
      <c r="J9" s="15">
        <v>2321445995316</v>
      </c>
      <c r="K9" s="44"/>
      <c r="L9" s="34">
        <v>0.99539999999999995</v>
      </c>
      <c r="M9" s="44"/>
      <c r="N9" s="15">
        <v>0</v>
      </c>
      <c r="O9" s="44"/>
      <c r="P9" s="15">
        <v>2305995343485</v>
      </c>
      <c r="Q9" s="44"/>
      <c r="R9" s="15">
        <v>78202234247</v>
      </c>
      <c r="S9" s="44"/>
      <c r="T9" s="15">
        <f>P9+R9</f>
        <v>2384197577732</v>
      </c>
      <c r="U9" s="44"/>
      <c r="V9" s="34">
        <v>0.97299999999999998</v>
      </c>
    </row>
    <row r="10" spans="1:22" ht="21.75" customHeight="1" x14ac:dyDescent="0.2">
      <c r="A10" s="80" t="s">
        <v>153</v>
      </c>
      <c r="B10" s="80"/>
      <c r="D10" s="19">
        <v>0</v>
      </c>
      <c r="E10" s="16"/>
      <c r="F10" s="45">
        <v>-3406422920</v>
      </c>
      <c r="G10" s="16"/>
      <c r="H10" s="19">
        <v>0</v>
      </c>
      <c r="I10" s="16"/>
      <c r="J10" s="45">
        <f>F10+H10</f>
        <v>-3406422920</v>
      </c>
      <c r="K10" s="16"/>
      <c r="L10" s="38">
        <v>1.4599999999999999E-3</v>
      </c>
      <c r="M10" s="16"/>
      <c r="N10" s="19">
        <v>0</v>
      </c>
      <c r="O10" s="16"/>
      <c r="P10" s="45">
        <v>-3406422920</v>
      </c>
      <c r="Q10" s="16"/>
      <c r="R10" s="19">
        <v>0</v>
      </c>
      <c r="S10" s="16"/>
      <c r="T10" s="45">
        <f>P10+R10</f>
        <v>-3406422920</v>
      </c>
      <c r="U10" s="16"/>
      <c r="V10" s="36">
        <v>1.39E-3</v>
      </c>
    </row>
    <row r="11" spans="1:22" ht="21.75" customHeight="1" x14ac:dyDescent="0.2">
      <c r="A11" s="68" t="s">
        <v>20</v>
      </c>
      <c r="B11" s="68"/>
      <c r="D11" s="12">
        <v>0</v>
      </c>
      <c r="E11" s="16"/>
      <c r="F11" s="12">
        <f>SUM(F9:F10)</f>
        <v>2242337328386</v>
      </c>
      <c r="G11" s="16"/>
      <c r="H11" s="12">
        <f>SUM(H9:H10)</f>
        <v>75702244010</v>
      </c>
      <c r="I11" s="16"/>
      <c r="J11" s="12">
        <f>SUM(J9:J10)</f>
        <v>2318039572396</v>
      </c>
      <c r="K11" s="16"/>
      <c r="L11" s="37">
        <f>SUM(L9:L10)</f>
        <v>0.99685999999999997</v>
      </c>
      <c r="M11" s="16"/>
      <c r="N11" s="12">
        <v>0</v>
      </c>
      <c r="O11" s="16"/>
      <c r="P11" s="12">
        <f>SUM(P9:P10)</f>
        <v>2302588920565</v>
      </c>
      <c r="Q11" s="16"/>
      <c r="R11" s="12">
        <f>SUM(R9:R10)</f>
        <v>78202234247</v>
      </c>
      <c r="S11" s="16"/>
      <c r="T11" s="12">
        <f>SUM(T9:T10)</f>
        <v>2380791154812</v>
      </c>
      <c r="U11" s="16"/>
      <c r="V11" s="37">
        <f>SUM(V9:V10)</f>
        <v>0.97438999999999998</v>
      </c>
    </row>
    <row r="15" spans="1:22" x14ac:dyDescent="0.2">
      <c r="L15" s="22"/>
      <c r="V15" s="22"/>
    </row>
    <row r="16" spans="1:22" x14ac:dyDescent="0.2">
      <c r="N16" s="31"/>
    </row>
    <row r="17" spans="12:22" x14ac:dyDescent="0.2">
      <c r="N17" s="50"/>
      <c r="V17" s="22"/>
    </row>
    <row r="19" spans="12:22" x14ac:dyDescent="0.2">
      <c r="V19" s="51"/>
    </row>
    <row r="22" spans="12:22" x14ac:dyDescent="0.2">
      <c r="L22" s="22"/>
    </row>
  </sheetData>
  <mergeCells count="12">
    <mergeCell ref="A11:B11"/>
    <mergeCell ref="J7:L7"/>
    <mergeCell ref="T7:V7"/>
    <mergeCell ref="A8:B8"/>
    <mergeCell ref="A9:B9"/>
    <mergeCell ref="A10:B10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20</vt:i4>
      </vt:variant>
    </vt:vector>
  </HeadingPairs>
  <TitlesOfParts>
    <vt:vector size="41" baseType="lpstr">
      <vt:lpstr>0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Soheil Sadegh Zadeh</cp:lastModifiedBy>
  <dcterms:created xsi:type="dcterms:W3CDTF">2025-02-19T06:33:48Z</dcterms:created>
  <dcterms:modified xsi:type="dcterms:W3CDTF">2025-02-19T14:34:03Z</dcterms:modified>
</cp:coreProperties>
</file>